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9031\Desktop\"/>
    </mc:Choice>
  </mc:AlternateContent>
  <xr:revisionPtr revIDLastSave="0" documentId="13_ncr:1_{748C3E86-DCA8-4709-A540-C2C00BB8F8FD}" xr6:coauthVersionLast="47" xr6:coauthVersionMax="47" xr10:uidLastSave="{00000000-0000-0000-0000-000000000000}"/>
  <bookViews>
    <workbookView xWindow="0" yWindow="0" windowWidth="13120" windowHeight="10080" tabRatio="783" xr2:uid="{00000000-000D-0000-FFFF-FFFF00000000}"/>
  </bookViews>
  <sheets>
    <sheet name="推計人口" sheetId="29" r:id="rId1"/>
    <sheet name="人口移動" sheetId="12" r:id="rId2"/>
    <sheet name="気象" sheetId="17" r:id="rId3"/>
    <sheet name="有効求人倍率" sheetId="21" r:id="rId4"/>
    <sheet name="求人数" sheetId="20" r:id="rId5"/>
    <sheet name="住宅着工" sheetId="22" r:id="rId6"/>
    <sheet name="公共工事" sheetId="23" r:id="rId7"/>
    <sheet name="ガソリン価格" sheetId="26" r:id="rId8"/>
    <sheet name="物価" sheetId="6" r:id="rId9"/>
    <sheet name="百貨店" sheetId="27" r:id="rId10"/>
    <sheet name="輸出入" sheetId="9" r:id="rId11"/>
    <sheet name="倒産" sheetId="19" r:id="rId12"/>
    <sheet name="運輸" sheetId="11" r:id="rId13"/>
    <sheet name="消防" sheetId="13" r:id="rId14"/>
    <sheet name="交通事故" sheetId="18" r:id="rId15"/>
    <sheet name="施設入場者数" sheetId="30" r:id="rId16"/>
  </sheets>
  <definedNames>
    <definedName name="_xlnm.Print_Area" localSheetId="8">物価!$A$1:$F$97</definedName>
    <definedName name="_xlnm.Print_Titles" localSheetId="7">ガソリン価格!$1:$5</definedName>
    <definedName name="_xlnm.Print_Titles" localSheetId="12">運輸!$1:$6</definedName>
    <definedName name="_xlnm.Print_Titles" localSheetId="2">気象!$1:$7</definedName>
    <definedName name="_xlnm.Print_Titles" localSheetId="4">求人数!$1:$6</definedName>
    <definedName name="_xlnm.Print_Titles" localSheetId="14">交通事故!$1:$6</definedName>
    <definedName name="_xlnm.Print_Titles" localSheetId="6">公共工事!$1:$6</definedName>
    <definedName name="_xlnm.Print_Titles" localSheetId="5">住宅着工!$1:$6</definedName>
    <definedName name="_xlnm.Print_Titles" localSheetId="13">消防!$1:$7</definedName>
    <definedName name="_xlnm.Print_Titles" localSheetId="1">人口移動!$1:$7</definedName>
    <definedName name="_xlnm.Print_Titles" localSheetId="0">推計人口!$1:$7</definedName>
    <definedName name="_xlnm.Print_Titles" localSheetId="11">倒産!$1:$7</definedName>
    <definedName name="_xlnm.Print_Titles" localSheetId="9">百貨店!$1:$5</definedName>
    <definedName name="_xlnm.Print_Titles" localSheetId="8">物価!$1:$6</definedName>
    <definedName name="_xlnm.Print_Titles" localSheetId="10">輸出入!$1:$6</definedName>
    <definedName name="_xlnm.Print_Titles" localSheetId="3">有効求人倍率!$1:$6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2" i="19" l="1"/>
  <c r="F319" i="9"/>
  <c r="L301" i="30"/>
  <c r="H26" i="18"/>
  <c r="G26" i="18"/>
  <c r="F26" i="18"/>
  <c r="E26" i="18"/>
  <c r="D26" i="18"/>
  <c r="C26" i="18"/>
  <c r="F29" i="13"/>
  <c r="E29" i="13"/>
  <c r="D29" i="13"/>
  <c r="C29" i="13"/>
  <c r="J29" i="17"/>
  <c r="I29" i="17"/>
  <c r="H29" i="17"/>
  <c r="G29" i="17"/>
  <c r="G28" i="17"/>
  <c r="F29" i="17"/>
  <c r="F28" i="17"/>
  <c r="E29" i="17"/>
  <c r="D29" i="17"/>
  <c r="C29" i="17"/>
  <c r="C28" i="17"/>
  <c r="H278" i="18"/>
  <c r="H280" i="18"/>
  <c r="F280" i="18"/>
  <c r="D280" i="18"/>
  <c r="H279" i="18"/>
  <c r="F279" i="18"/>
  <c r="D279" i="18"/>
  <c r="F278" i="18"/>
  <c r="D278" i="18"/>
  <c r="F305" i="13"/>
  <c r="F304" i="13"/>
  <c r="D305" i="13"/>
  <c r="D304" i="13"/>
  <c r="F299" i="30"/>
  <c r="AP301" i="30"/>
  <c r="AP300" i="30"/>
  <c r="AP299" i="30"/>
  <c r="AN301" i="30"/>
  <c r="AN300" i="30"/>
  <c r="AN299" i="30"/>
  <c r="AL301" i="30"/>
  <c r="AL300" i="30"/>
  <c r="AL299" i="30"/>
  <c r="AJ301" i="30"/>
  <c r="AJ300" i="30"/>
  <c r="AJ299" i="30"/>
  <c r="AH301" i="30"/>
  <c r="AH300" i="30"/>
  <c r="AH299" i="30"/>
  <c r="AF301" i="30"/>
  <c r="AF300" i="30"/>
  <c r="AF299" i="30"/>
  <c r="AD301" i="30"/>
  <c r="AD300" i="30"/>
  <c r="AD299" i="30"/>
  <c r="AB301" i="30"/>
  <c r="AB300" i="30"/>
  <c r="AB299" i="30"/>
  <c r="Z301" i="30"/>
  <c r="Z300" i="30"/>
  <c r="Z299" i="30"/>
  <c r="X301" i="30"/>
  <c r="X300" i="30"/>
  <c r="X299" i="30"/>
  <c r="V301" i="30"/>
  <c r="V300" i="30"/>
  <c r="V299" i="30"/>
  <c r="R301" i="30"/>
  <c r="R300" i="30"/>
  <c r="R299" i="30"/>
  <c r="P301" i="30"/>
  <c r="P300" i="30"/>
  <c r="P299" i="30"/>
  <c r="N301" i="30"/>
  <c r="N300" i="30"/>
  <c r="N299" i="30"/>
  <c r="L300" i="30"/>
  <c r="L299" i="30"/>
  <c r="J301" i="30"/>
  <c r="J300" i="30"/>
  <c r="J299" i="30"/>
  <c r="H301" i="30"/>
  <c r="H300" i="30"/>
  <c r="H299" i="30"/>
  <c r="F301" i="30"/>
  <c r="F300" i="30"/>
  <c r="C299" i="30"/>
  <c r="D299" i="30" s="1"/>
  <c r="C300" i="30"/>
  <c r="D300" i="30" s="1"/>
  <c r="C301" i="30"/>
  <c r="D301" i="30" s="1"/>
  <c r="F303" i="13" l="1"/>
  <c r="D303" i="13"/>
  <c r="D302" i="19" l="1"/>
  <c r="F300" i="11"/>
  <c r="F301" i="11"/>
  <c r="F302" i="11"/>
  <c r="J302" i="19"/>
  <c r="H302" i="19"/>
  <c r="J301" i="19"/>
  <c r="H301" i="19"/>
  <c r="J300" i="19"/>
  <c r="H300" i="19"/>
  <c r="F301" i="19"/>
  <c r="D301" i="19"/>
  <c r="F300" i="19"/>
  <c r="D300" i="19"/>
  <c r="M321" i="9"/>
  <c r="K321" i="9"/>
  <c r="M320" i="9"/>
  <c r="K320" i="9"/>
  <c r="M319" i="9"/>
  <c r="K319" i="9"/>
  <c r="F321" i="9"/>
  <c r="D321" i="9"/>
  <c r="F320" i="9"/>
  <c r="D320" i="9"/>
  <c r="D319" i="9"/>
  <c r="F328" i="26"/>
  <c r="D328" i="26"/>
  <c r="F327" i="26"/>
  <c r="D327" i="26"/>
  <c r="F326" i="26"/>
  <c r="D326" i="26"/>
  <c r="F300" i="23"/>
  <c r="F299" i="23"/>
  <c r="F298" i="23"/>
  <c r="D300" i="23"/>
  <c r="D299" i="23"/>
  <c r="D298" i="23"/>
  <c r="D297" i="23"/>
  <c r="D304" i="22"/>
  <c r="F304" i="22"/>
  <c r="D303" i="22"/>
  <c r="F303" i="22"/>
  <c r="F302" i="22"/>
  <c r="D302" i="22"/>
  <c r="Z290" i="20"/>
  <c r="AD290" i="20"/>
  <c r="AB290" i="20"/>
  <c r="X290" i="20"/>
  <c r="V290" i="20"/>
  <c r="T290" i="20"/>
  <c r="R290" i="20"/>
  <c r="P290" i="20"/>
  <c r="N290" i="20"/>
  <c r="L290" i="20"/>
  <c r="J290" i="20"/>
  <c r="H290" i="20"/>
  <c r="F290" i="20"/>
  <c r="J289" i="20"/>
  <c r="AD289" i="20"/>
  <c r="AB289" i="20"/>
  <c r="Z289" i="20"/>
  <c r="X289" i="20"/>
  <c r="V289" i="20"/>
  <c r="T289" i="20"/>
  <c r="R289" i="20"/>
  <c r="P289" i="20"/>
  <c r="N289" i="20"/>
  <c r="L289" i="20"/>
  <c r="H289" i="20"/>
  <c r="AD288" i="20"/>
  <c r="AB288" i="20"/>
  <c r="Z288" i="20"/>
  <c r="X288" i="20"/>
  <c r="V288" i="20"/>
  <c r="T288" i="20"/>
  <c r="R288" i="20"/>
  <c r="P288" i="20"/>
  <c r="N288" i="20"/>
  <c r="L288" i="20"/>
  <c r="J288" i="20"/>
  <c r="H288" i="20"/>
  <c r="F288" i="20"/>
  <c r="J305" i="17"/>
  <c r="J303" i="17"/>
  <c r="J304" i="17"/>
  <c r="H305" i="17"/>
  <c r="H304" i="17"/>
  <c r="H303" i="17"/>
  <c r="F305" i="17"/>
  <c r="F304" i="17"/>
  <c r="F303" i="17"/>
  <c r="D305" i="17"/>
  <c r="D304" i="17"/>
  <c r="D303" i="17"/>
  <c r="C288" i="20"/>
  <c r="D288" i="20" s="1"/>
  <c r="C290" i="20"/>
  <c r="D290" i="20" s="1"/>
  <c r="G29" i="12"/>
  <c r="M29" i="12"/>
  <c r="L29" i="12"/>
  <c r="K29" i="12"/>
  <c r="J29" i="12"/>
  <c r="I29" i="12"/>
  <c r="H29" i="12"/>
  <c r="F29" i="12"/>
  <c r="E29" i="12"/>
  <c r="D29" i="12"/>
  <c r="C29" i="12"/>
  <c r="D28" i="12"/>
  <c r="C28" i="12"/>
  <c r="M305" i="12"/>
  <c r="M304" i="12"/>
  <c r="M303" i="12"/>
  <c r="K305" i="12"/>
  <c r="K304" i="12"/>
  <c r="K303" i="12"/>
  <c r="I305" i="12"/>
  <c r="I304" i="12"/>
  <c r="I303" i="12"/>
  <c r="H305" i="12"/>
  <c r="H304" i="12"/>
  <c r="H303" i="12"/>
  <c r="F303" i="12"/>
  <c r="F305" i="12"/>
  <c r="F304" i="12"/>
  <c r="D303" i="12"/>
  <c r="D304" i="12"/>
  <c r="D305" i="12"/>
  <c r="F306" i="29"/>
  <c r="D306" i="29"/>
  <c r="F305" i="29"/>
  <c r="D305" i="29"/>
  <c r="F304" i="29"/>
  <c r="D304" i="29"/>
  <c r="D301" i="22"/>
  <c r="AP298" i="30"/>
  <c r="AN298" i="30"/>
  <c r="AL298" i="30"/>
  <c r="AJ298" i="30"/>
  <c r="AH298" i="30"/>
  <c r="AF298" i="30"/>
  <c r="AD298" i="30"/>
  <c r="AB298" i="30"/>
  <c r="Z298" i="30"/>
  <c r="X298" i="30"/>
  <c r="V298" i="30"/>
  <c r="R298" i="30"/>
  <c r="P298" i="30"/>
  <c r="N298" i="30"/>
  <c r="L298" i="30"/>
  <c r="J298" i="30"/>
  <c r="H298" i="30"/>
  <c r="F298" i="30"/>
  <c r="C298" i="30"/>
  <c r="H277" i="18"/>
  <c r="F277" i="18"/>
  <c r="D277" i="18"/>
  <c r="F302" i="13"/>
  <c r="D302" i="13"/>
  <c r="F299" i="11"/>
  <c r="J299" i="19"/>
  <c r="H299" i="19"/>
  <c r="F299" i="19"/>
  <c r="D299" i="19"/>
  <c r="M318" i="9"/>
  <c r="K318" i="9"/>
  <c r="F318" i="9"/>
  <c r="D318" i="9"/>
  <c r="F325" i="26"/>
  <c r="D325" i="26"/>
  <c r="F297" i="23"/>
  <c r="F301" i="22"/>
  <c r="AD287" i="20"/>
  <c r="AB287" i="20"/>
  <c r="Z287" i="20"/>
  <c r="X287" i="20"/>
  <c r="V287" i="20"/>
  <c r="T287" i="20"/>
  <c r="R287" i="20"/>
  <c r="P287" i="20"/>
  <c r="N287" i="20"/>
  <c r="L287" i="20"/>
  <c r="J287" i="20"/>
  <c r="H287" i="20"/>
  <c r="F287" i="20"/>
  <c r="C287" i="20"/>
  <c r="C303" i="12" l="1"/>
  <c r="C305" i="12"/>
  <c r="C304" i="12"/>
  <c r="J302" i="17"/>
  <c r="H302" i="17"/>
  <c r="F302" i="17"/>
  <c r="D302" i="17"/>
  <c r="M302" i="12"/>
  <c r="K302" i="12"/>
  <c r="I302" i="12"/>
  <c r="H302" i="12"/>
  <c r="F302" i="12"/>
  <c r="D302" i="12"/>
  <c r="F303" i="29"/>
  <c r="D303" i="29"/>
  <c r="AD286" i="20"/>
  <c r="C297" i="30"/>
  <c r="AP297" i="30"/>
  <c r="AN297" i="30"/>
  <c r="AL297" i="30"/>
  <c r="AJ297" i="30"/>
  <c r="AH297" i="30"/>
  <c r="AF297" i="30"/>
  <c r="AD297" i="30"/>
  <c r="AB297" i="30"/>
  <c r="Z297" i="30"/>
  <c r="X297" i="30"/>
  <c r="V297" i="30"/>
  <c r="R297" i="30"/>
  <c r="P297" i="30"/>
  <c r="N297" i="30"/>
  <c r="L297" i="30"/>
  <c r="J297" i="30"/>
  <c r="H297" i="30"/>
  <c r="F297" i="30"/>
  <c r="H276" i="18"/>
  <c r="F276" i="18"/>
  <c r="D276" i="18"/>
  <c r="F301" i="13"/>
  <c r="D301" i="13"/>
  <c r="F298" i="11"/>
  <c r="J298" i="19"/>
  <c r="H298" i="19"/>
  <c r="F298" i="19"/>
  <c r="D298" i="19"/>
  <c r="C302" i="12" l="1"/>
  <c r="M317" i="9"/>
  <c r="K317" i="9" l="1"/>
  <c r="F317" i="9"/>
  <c r="D317" i="9"/>
  <c r="F324" i="26"/>
  <c r="D324" i="26"/>
  <c r="AB286" i="20"/>
  <c r="Z286" i="20"/>
  <c r="X286" i="20"/>
  <c r="V286" i="20"/>
  <c r="T286" i="20"/>
  <c r="R286" i="20"/>
  <c r="P286" i="20"/>
  <c r="N286" i="20"/>
  <c r="L286" i="20"/>
  <c r="J286" i="20"/>
  <c r="H286" i="20"/>
  <c r="F286" i="20"/>
  <c r="C286" i="20"/>
  <c r="E26" i="23" l="1"/>
  <c r="F290" i="23"/>
  <c r="F296" i="23"/>
  <c r="D293" i="23"/>
  <c r="D296" i="23"/>
  <c r="D300" i="22" l="1"/>
  <c r="F300" i="22"/>
  <c r="J301" i="17"/>
  <c r="H301" i="17"/>
  <c r="F301" i="17"/>
  <c r="D301" i="17"/>
  <c r="D301" i="12"/>
  <c r="K301" i="12"/>
  <c r="M301" i="12"/>
  <c r="I301" i="12"/>
  <c r="H301" i="12"/>
  <c r="F301" i="12"/>
  <c r="F302" i="29"/>
  <c r="D302" i="29"/>
  <c r="C301" i="12" l="1"/>
  <c r="AL296" i="30"/>
  <c r="AP296" i="30"/>
  <c r="AN296" i="30"/>
  <c r="AJ296" i="30"/>
  <c r="AH296" i="30"/>
  <c r="AF296" i="30"/>
  <c r="AF295" i="30"/>
  <c r="AD296" i="30"/>
  <c r="AB296" i="30"/>
  <c r="Z296" i="30"/>
  <c r="X296" i="30"/>
  <c r="V296" i="30"/>
  <c r="R296" i="30"/>
  <c r="P296" i="30"/>
  <c r="N296" i="30"/>
  <c r="L296" i="30"/>
  <c r="J296" i="30"/>
  <c r="H296" i="30"/>
  <c r="F296" i="30"/>
  <c r="C296" i="30"/>
  <c r="H275" i="18"/>
  <c r="F275" i="18"/>
  <c r="D275" i="18"/>
  <c r="F300" i="13"/>
  <c r="D300" i="13"/>
  <c r="F297" i="11"/>
  <c r="J297" i="19"/>
  <c r="H297" i="19"/>
  <c r="F297" i="19"/>
  <c r="D297" i="19"/>
  <c r="M316" i="9"/>
  <c r="K316" i="9"/>
  <c r="K315" i="9"/>
  <c r="F316" i="9"/>
  <c r="D316" i="9"/>
  <c r="D323" i="26"/>
  <c r="F323" i="26"/>
  <c r="F295" i="23" l="1"/>
  <c r="D295" i="23"/>
  <c r="F299" i="22"/>
  <c r="D299" i="22"/>
  <c r="AD285" i="20"/>
  <c r="AB285" i="20"/>
  <c r="Z285" i="20"/>
  <c r="X285" i="20"/>
  <c r="V285" i="20"/>
  <c r="T285" i="20"/>
  <c r="R285" i="20"/>
  <c r="P285" i="20"/>
  <c r="N285" i="20"/>
  <c r="L285" i="20"/>
  <c r="J285" i="20"/>
  <c r="H285" i="20"/>
  <c r="F285" i="20"/>
  <c r="C285" i="20"/>
  <c r="J300" i="17" l="1"/>
  <c r="H300" i="17"/>
  <c r="F300" i="17"/>
  <c r="D300" i="17"/>
  <c r="M300" i="12"/>
  <c r="K300" i="12"/>
  <c r="I300" i="12"/>
  <c r="H300" i="12"/>
  <c r="F300" i="12"/>
  <c r="D300" i="12"/>
  <c r="F301" i="29"/>
  <c r="D301" i="29"/>
  <c r="C300" i="12" l="1"/>
  <c r="J296" i="19"/>
  <c r="H296" i="19"/>
  <c r="F296" i="19" l="1"/>
  <c r="D296" i="19"/>
  <c r="AP295" i="30" l="1"/>
  <c r="AL295" i="30"/>
  <c r="AJ295" i="30"/>
  <c r="AN295" i="30"/>
  <c r="AH295" i="30"/>
  <c r="AD295" i="30"/>
  <c r="AB295" i="30"/>
  <c r="Z295" i="30"/>
  <c r="X295" i="30"/>
  <c r="V295" i="30"/>
  <c r="R295" i="30"/>
  <c r="P295" i="30"/>
  <c r="N295" i="30"/>
  <c r="L295" i="30"/>
  <c r="J295" i="30"/>
  <c r="H295" i="30"/>
  <c r="F295" i="30"/>
  <c r="C295" i="30"/>
  <c r="H274" i="18" l="1"/>
  <c r="F274" i="18"/>
  <c r="D274" i="18"/>
  <c r="F299" i="13" l="1"/>
  <c r="D299" i="13"/>
  <c r="F296" i="11"/>
  <c r="M315" i="9"/>
  <c r="F315" i="9"/>
  <c r="D315" i="9"/>
  <c r="D322" i="26" l="1"/>
  <c r="F322" i="26"/>
  <c r="F294" i="23" l="1"/>
  <c r="D294" i="23"/>
  <c r="D298" i="22" l="1"/>
  <c r="F298" i="22"/>
  <c r="AD284" i="20"/>
  <c r="AB284" i="20"/>
  <c r="Z284" i="20"/>
  <c r="X284" i="20"/>
  <c r="V284" i="20"/>
  <c r="T284" i="20"/>
  <c r="R284" i="20"/>
  <c r="P284" i="20"/>
  <c r="N284" i="20"/>
  <c r="L284" i="20"/>
  <c r="J284" i="20"/>
  <c r="H284" i="20"/>
  <c r="F284" i="20"/>
  <c r="C284" i="20"/>
  <c r="J299" i="17"/>
  <c r="H299" i="17"/>
  <c r="F298" i="17"/>
  <c r="F299" i="17"/>
  <c r="D299" i="17"/>
  <c r="M299" i="12"/>
  <c r="K299" i="12"/>
  <c r="I299" i="12"/>
  <c r="H299" i="12"/>
  <c r="F299" i="12"/>
  <c r="D299" i="12"/>
  <c r="F300" i="29"/>
  <c r="D300" i="29"/>
  <c r="C299" i="12" l="1"/>
  <c r="F298" i="13"/>
  <c r="D298" i="13"/>
  <c r="AL294" i="30"/>
  <c r="AP294" i="30"/>
  <c r="AN294" i="30"/>
  <c r="AJ294" i="30"/>
  <c r="AH294" i="30" l="1"/>
  <c r="AF294" i="30"/>
  <c r="AD294" i="30"/>
  <c r="AB294" i="30"/>
  <c r="Z294" i="30"/>
  <c r="X294" i="30"/>
  <c r="V294" i="30"/>
  <c r="R294" i="30"/>
  <c r="P294" i="30"/>
  <c r="N294" i="30"/>
  <c r="L294" i="30"/>
  <c r="J294" i="30"/>
  <c r="H294" i="30"/>
  <c r="F294" i="30"/>
  <c r="C294" i="30"/>
  <c r="H273" i="18" l="1"/>
  <c r="F273" i="18"/>
  <c r="D273" i="18"/>
  <c r="F295" i="11"/>
  <c r="J295" i="19"/>
  <c r="H295" i="19"/>
  <c r="F295" i="19"/>
  <c r="D295" i="19"/>
  <c r="M314" i="9"/>
  <c r="K314" i="9"/>
  <c r="F314" i="9"/>
  <c r="D314" i="9"/>
  <c r="F321" i="26" l="1"/>
  <c r="D321" i="26"/>
  <c r="F293" i="23"/>
  <c r="F297" i="22"/>
  <c r="D297" i="22"/>
  <c r="AD283" i="20"/>
  <c r="AB283" i="20"/>
  <c r="Z283" i="20"/>
  <c r="X283" i="20"/>
  <c r="V283" i="20"/>
  <c r="T283" i="20"/>
  <c r="R283" i="20"/>
  <c r="P283" i="20"/>
  <c r="N283" i="20"/>
  <c r="L283" i="20"/>
  <c r="J283" i="20"/>
  <c r="H283" i="20"/>
  <c r="F283" i="20"/>
  <c r="C283" i="20"/>
  <c r="J298" i="17"/>
  <c r="H298" i="17"/>
  <c r="D298" i="17"/>
  <c r="M298" i="12"/>
  <c r="K298" i="12"/>
  <c r="I298" i="12"/>
  <c r="H298" i="12"/>
  <c r="F298" i="12"/>
  <c r="D298" i="12"/>
  <c r="F299" i="29"/>
  <c r="D299" i="29"/>
  <c r="C298" i="12" l="1"/>
  <c r="C27" i="23"/>
  <c r="C26" i="23"/>
  <c r="C248" i="22"/>
  <c r="M196" i="20"/>
  <c r="O196" i="20"/>
  <c r="Q196" i="20"/>
  <c r="S196" i="20"/>
  <c r="U196" i="20"/>
  <c r="AL293" i="30" l="1"/>
  <c r="AP293" i="30"/>
  <c r="AN293" i="30"/>
  <c r="AJ293" i="30"/>
  <c r="AH293" i="30"/>
  <c r="AF293" i="30"/>
  <c r="AD293" i="30"/>
  <c r="AB293" i="30"/>
  <c r="Z293" i="30"/>
  <c r="R293" i="30"/>
  <c r="P293" i="30"/>
  <c r="N293" i="30"/>
  <c r="L293" i="30"/>
  <c r="J293" i="30"/>
  <c r="H293" i="30"/>
  <c r="F293" i="30"/>
  <c r="V293" i="30"/>
  <c r="X293" i="30"/>
  <c r="C293" i="30" l="1"/>
  <c r="H272" i="18"/>
  <c r="F272" i="18"/>
  <c r="D272" i="18"/>
  <c r="F297" i="13"/>
  <c r="D297" i="13"/>
  <c r="F294" i="11"/>
  <c r="J294" i="19"/>
  <c r="H294" i="19"/>
  <c r="F294" i="19"/>
  <c r="D294" i="19"/>
  <c r="M313" i="9"/>
  <c r="K313" i="9"/>
  <c r="F313" i="9"/>
  <c r="D313" i="9"/>
  <c r="F320" i="26"/>
  <c r="D320" i="26"/>
  <c r="E20" i="23"/>
  <c r="E28" i="23"/>
  <c r="E27" i="23"/>
  <c r="C28" i="23"/>
  <c r="D28" i="23" s="1"/>
  <c r="D27" i="23"/>
  <c r="F292" i="23"/>
  <c r="E248" i="22"/>
  <c r="F248" i="22" s="1"/>
  <c r="E246" i="22"/>
  <c r="E247" i="22"/>
  <c r="C245" i="22"/>
  <c r="C247" i="22"/>
  <c r="C246" i="22"/>
  <c r="F296" i="22"/>
  <c r="D296" i="22"/>
  <c r="D292" i="23"/>
  <c r="D291" i="23"/>
  <c r="AD282" i="20"/>
  <c r="AD281" i="20"/>
  <c r="AB282" i="20"/>
  <c r="Z282" i="20"/>
  <c r="X282" i="20"/>
  <c r="V282" i="20"/>
  <c r="T282" i="20"/>
  <c r="R282" i="20"/>
  <c r="P282" i="20"/>
  <c r="N282" i="20"/>
  <c r="L282" i="20"/>
  <c r="J282" i="20"/>
  <c r="H282" i="20"/>
  <c r="F282" i="20"/>
  <c r="C282" i="20"/>
  <c r="J297" i="17"/>
  <c r="H297" i="17"/>
  <c r="F297" i="17"/>
  <c r="D297" i="17"/>
  <c r="M297" i="12"/>
  <c r="K297" i="12"/>
  <c r="I297" i="12"/>
  <c r="D297" i="12"/>
  <c r="H297" i="12"/>
  <c r="F297" i="12"/>
  <c r="F298" i="29"/>
  <c r="D298" i="29"/>
  <c r="F247" i="22" l="1"/>
  <c r="D247" i="22"/>
  <c r="D246" i="22"/>
  <c r="F28" i="23"/>
  <c r="C297" i="12"/>
  <c r="D248" i="22"/>
  <c r="AL292" i="30"/>
  <c r="C292" i="30"/>
  <c r="AP292" i="30" l="1"/>
  <c r="AN292" i="30"/>
  <c r="AJ292" i="30"/>
  <c r="AH292" i="30"/>
  <c r="AF292" i="30"/>
  <c r="AD292" i="30"/>
  <c r="AB292" i="30"/>
  <c r="Z292" i="30"/>
  <c r="X292" i="30"/>
  <c r="R292" i="30"/>
  <c r="P292" i="30"/>
  <c r="N292" i="30"/>
  <c r="L292" i="30"/>
  <c r="J292" i="30"/>
  <c r="F292" i="30"/>
  <c r="H271" i="18" l="1"/>
  <c r="F271" i="18"/>
  <c r="D271" i="18"/>
  <c r="F296" i="13"/>
  <c r="D296" i="13"/>
  <c r="E28" i="11" l="1"/>
  <c r="F293" i="11"/>
  <c r="I28" i="19"/>
  <c r="I29" i="19"/>
  <c r="G28" i="19"/>
  <c r="G29" i="19"/>
  <c r="E28" i="19"/>
  <c r="E29" i="19"/>
  <c r="C28" i="19"/>
  <c r="C27" i="19"/>
  <c r="C29" i="19"/>
  <c r="D29" i="19" s="1"/>
  <c r="J293" i="19"/>
  <c r="H293" i="19"/>
  <c r="F293" i="19"/>
  <c r="D293" i="19"/>
  <c r="M312" i="9"/>
  <c r="K312" i="9"/>
  <c r="F312" i="9"/>
  <c r="D312" i="9"/>
  <c r="D319" i="26"/>
  <c r="F319" i="26"/>
  <c r="F291" i="23"/>
  <c r="D290" i="23"/>
  <c r="F295" i="22"/>
  <c r="D295" i="22"/>
  <c r="D28" i="19" l="1"/>
  <c r="F29" i="19"/>
  <c r="J29" i="19"/>
  <c r="H29" i="19"/>
  <c r="AB281" i="20"/>
  <c r="Z281" i="20"/>
  <c r="X281" i="20"/>
  <c r="V281" i="20"/>
  <c r="T281" i="20"/>
  <c r="R281" i="20"/>
  <c r="P281" i="20"/>
  <c r="N281" i="20"/>
  <c r="L281" i="20"/>
  <c r="J281" i="20"/>
  <c r="H281" i="20"/>
  <c r="F281" i="20"/>
  <c r="C281" i="20"/>
  <c r="J296" i="17"/>
  <c r="H296" i="17"/>
  <c r="F296" i="17"/>
  <c r="D296" i="17"/>
  <c r="M296" i="12" l="1"/>
  <c r="K296" i="12"/>
  <c r="I296" i="12"/>
  <c r="H296" i="12"/>
  <c r="F296" i="12"/>
  <c r="D296" i="12"/>
  <c r="F297" i="29"/>
  <c r="D297" i="29"/>
  <c r="C296" i="12" l="1"/>
  <c r="F295" i="13"/>
  <c r="D295" i="13"/>
  <c r="AL291" i="30" l="1"/>
  <c r="AP291" i="30"/>
  <c r="AN291" i="30"/>
  <c r="AJ291" i="30"/>
  <c r="AH291" i="30"/>
  <c r="AF291" i="30"/>
  <c r="AD291" i="30"/>
  <c r="AB291" i="30"/>
  <c r="Z291" i="30"/>
  <c r="X291" i="30"/>
  <c r="R291" i="30"/>
  <c r="P291" i="30"/>
  <c r="N291" i="30"/>
  <c r="L291" i="30"/>
  <c r="J291" i="30"/>
  <c r="H291" i="30"/>
  <c r="F291" i="30"/>
  <c r="C291" i="30"/>
  <c r="H270" i="18" l="1"/>
  <c r="F270" i="18"/>
  <c r="D270" i="18"/>
  <c r="F292" i="11"/>
  <c r="J292" i="19"/>
  <c r="H292" i="19"/>
  <c r="D292" i="19"/>
  <c r="M311" i="9"/>
  <c r="K311" i="9"/>
  <c r="F311" i="9"/>
  <c r="D311" i="9"/>
  <c r="F318" i="26"/>
  <c r="D318" i="26"/>
  <c r="F294" i="22" l="1"/>
  <c r="D294" i="22"/>
  <c r="AD280" i="20"/>
  <c r="AB280" i="20"/>
  <c r="Z280" i="20"/>
  <c r="X280" i="20"/>
  <c r="V280" i="20"/>
  <c r="T280" i="20"/>
  <c r="R280" i="20"/>
  <c r="P280" i="20"/>
  <c r="N280" i="20"/>
  <c r="L280" i="20"/>
  <c r="J280" i="20"/>
  <c r="H280" i="20"/>
  <c r="F280" i="20"/>
  <c r="C280" i="20"/>
  <c r="C279" i="20"/>
  <c r="J295" i="17" l="1"/>
  <c r="H295" i="17"/>
  <c r="F295" i="17"/>
  <c r="D295" i="17"/>
  <c r="M295" i="12"/>
  <c r="K295" i="12"/>
  <c r="I295" i="12"/>
  <c r="H295" i="12"/>
  <c r="F295" i="12"/>
  <c r="D295" i="12"/>
  <c r="F296" i="29"/>
  <c r="D296" i="29"/>
  <c r="C295" i="12" l="1"/>
  <c r="C289" i="30"/>
  <c r="F269" i="18"/>
  <c r="F317" i="26"/>
  <c r="L28" i="9" l="1"/>
  <c r="J28" i="9"/>
  <c r="C28" i="9"/>
  <c r="F22" i="21"/>
  <c r="M310" i="9" l="1"/>
  <c r="K310" i="9"/>
  <c r="AD279" i="20" l="1"/>
  <c r="AB279" i="20"/>
  <c r="X279" i="20"/>
  <c r="V279" i="20"/>
  <c r="T279" i="20"/>
  <c r="R279" i="20"/>
  <c r="P279" i="20"/>
  <c r="N279" i="20"/>
  <c r="L279" i="20"/>
  <c r="H279" i="20"/>
  <c r="Z279" i="20"/>
  <c r="J279" i="20"/>
  <c r="F279" i="20"/>
  <c r="C278" i="20"/>
  <c r="AL290" i="30" l="1"/>
  <c r="AP290" i="30"/>
  <c r="AN290" i="30"/>
  <c r="AJ290" i="30"/>
  <c r="AH290" i="30"/>
  <c r="AF290" i="30"/>
  <c r="AD290" i="30"/>
  <c r="AB290" i="30"/>
  <c r="Z290" i="30"/>
  <c r="X290" i="30"/>
  <c r="R290" i="30"/>
  <c r="P290" i="30"/>
  <c r="N290" i="30"/>
  <c r="L290" i="30"/>
  <c r="J290" i="30"/>
  <c r="H290" i="30"/>
  <c r="F290" i="30"/>
  <c r="C290" i="30" l="1"/>
  <c r="H269" i="18"/>
  <c r="D269" i="18"/>
  <c r="F294" i="13" l="1"/>
  <c r="D294" i="13"/>
  <c r="F291" i="11"/>
  <c r="J291" i="19"/>
  <c r="H291" i="19"/>
  <c r="D291" i="19"/>
  <c r="F279" i="19"/>
  <c r="F291" i="19"/>
  <c r="D290" i="19"/>
  <c r="E28" i="9" l="1"/>
  <c r="F310" i="9"/>
  <c r="D310" i="9"/>
  <c r="D317" i="26" l="1"/>
  <c r="F307" i="26"/>
  <c r="F306" i="26"/>
  <c r="F305" i="26"/>
  <c r="D316" i="26"/>
  <c r="D315" i="26"/>
  <c r="D314" i="26"/>
  <c r="D313" i="26"/>
  <c r="D312" i="26"/>
  <c r="D311" i="26"/>
  <c r="D310" i="26"/>
  <c r="D309" i="26"/>
  <c r="D308" i="26"/>
  <c r="D307" i="26"/>
  <c r="D306" i="26"/>
  <c r="D305" i="26"/>
  <c r="F289" i="23"/>
  <c r="D289" i="23"/>
  <c r="F293" i="22" l="1"/>
  <c r="D293" i="22"/>
  <c r="J294" i="17"/>
  <c r="H294" i="17"/>
  <c r="F294" i="17"/>
  <c r="D294" i="17"/>
  <c r="I294" i="12" l="1"/>
  <c r="M294" i="12"/>
  <c r="K294" i="12"/>
  <c r="D294" i="12"/>
  <c r="H294" i="12"/>
  <c r="F294" i="12"/>
  <c r="F295" i="29"/>
  <c r="D295" i="29"/>
  <c r="C294" i="12" l="1"/>
  <c r="F39" i="26"/>
  <c r="D39" i="26"/>
  <c r="E28" i="13"/>
  <c r="C28" i="13"/>
  <c r="AL289" i="30"/>
  <c r="AP289" i="30"/>
  <c r="AN289" i="30"/>
  <c r="AJ289" i="30"/>
  <c r="AH289" i="30"/>
  <c r="AF289" i="30"/>
  <c r="AD289" i="30"/>
  <c r="AB289" i="30"/>
  <c r="Z289" i="30"/>
  <c r="X289" i="30"/>
  <c r="R289" i="30"/>
  <c r="P289" i="30"/>
  <c r="N289" i="30"/>
  <c r="L289" i="30"/>
  <c r="J289" i="30"/>
  <c r="H289" i="30"/>
  <c r="F289" i="30"/>
  <c r="G25" i="18" l="1"/>
  <c r="E25" i="18"/>
  <c r="C25" i="18"/>
  <c r="H268" i="18"/>
  <c r="F268" i="18"/>
  <c r="D268" i="18"/>
  <c r="F293" i="13" l="1"/>
  <c r="D293" i="13"/>
  <c r="F290" i="11"/>
  <c r="J290" i="19"/>
  <c r="H290" i="19"/>
  <c r="F290" i="19"/>
  <c r="M309" i="9"/>
  <c r="K309" i="9"/>
  <c r="F309" i="9"/>
  <c r="D309" i="9"/>
  <c r="F316" i="26"/>
  <c r="F288" i="23" l="1"/>
  <c r="D288" i="23"/>
  <c r="F292" i="22" l="1"/>
  <c r="D292" i="22"/>
  <c r="AD278" i="20"/>
  <c r="AB278" i="20"/>
  <c r="Z278" i="20"/>
  <c r="X278" i="20"/>
  <c r="V278" i="20"/>
  <c r="T278" i="20"/>
  <c r="R278" i="20"/>
  <c r="P278" i="20"/>
  <c r="N278" i="20"/>
  <c r="L278" i="20"/>
  <c r="J278" i="20"/>
  <c r="H278" i="20"/>
  <c r="F278" i="20"/>
  <c r="I28" i="17"/>
  <c r="E28" i="17"/>
  <c r="J293" i="17"/>
  <c r="H293" i="17"/>
  <c r="F293" i="17"/>
  <c r="D293" i="17"/>
  <c r="L28" i="12"/>
  <c r="J28" i="12"/>
  <c r="G28" i="12"/>
  <c r="E28" i="12"/>
  <c r="D293" i="12"/>
  <c r="I293" i="12"/>
  <c r="M293" i="12"/>
  <c r="K293" i="12"/>
  <c r="H293" i="12"/>
  <c r="F293" i="12"/>
  <c r="F294" i="29"/>
  <c r="D294" i="29"/>
  <c r="C293" i="12" l="1"/>
  <c r="F292" i="13"/>
  <c r="D292" i="13"/>
  <c r="F289" i="11" l="1"/>
  <c r="J289" i="19"/>
  <c r="H289" i="19"/>
  <c r="F289" i="19"/>
  <c r="D289" i="19"/>
  <c r="AD277" i="20"/>
  <c r="C277" i="20"/>
  <c r="AB277" i="20"/>
  <c r="Z277" i="20"/>
  <c r="X277" i="20"/>
  <c r="V277" i="20"/>
  <c r="T277" i="20"/>
  <c r="R277" i="20"/>
  <c r="P277" i="20"/>
  <c r="N277" i="20"/>
  <c r="L277" i="20"/>
  <c r="J277" i="20"/>
  <c r="H277" i="20"/>
  <c r="F277" i="20"/>
  <c r="AL288" i="30" l="1"/>
  <c r="C288" i="30"/>
  <c r="AP288" i="30"/>
  <c r="AN288" i="30"/>
  <c r="X288" i="30"/>
  <c r="P288" i="30"/>
  <c r="AF288" i="30"/>
  <c r="AD288" i="30"/>
  <c r="AH288" i="30"/>
  <c r="H288" i="30"/>
  <c r="AJ288" i="30"/>
  <c r="R288" i="30"/>
  <c r="L288" i="30"/>
  <c r="Z288" i="30"/>
  <c r="N288" i="30"/>
  <c r="AB288" i="30"/>
  <c r="J288" i="30"/>
  <c r="F288" i="30"/>
  <c r="H267" i="18" l="1"/>
  <c r="F267" i="18"/>
  <c r="D267" i="18"/>
  <c r="M308" i="9"/>
  <c r="K308" i="9"/>
  <c r="F308" i="9"/>
  <c r="D308" i="9"/>
  <c r="F315" i="26"/>
  <c r="F287" i="23"/>
  <c r="D287" i="23"/>
  <c r="F291" i="22"/>
  <c r="D291" i="22"/>
  <c r="J292" i="17"/>
  <c r="H292" i="17"/>
  <c r="F292" i="17"/>
  <c r="D292" i="17"/>
  <c r="D292" i="12"/>
  <c r="I292" i="12"/>
  <c r="M292" i="12"/>
  <c r="K292" i="12"/>
  <c r="H292" i="12"/>
  <c r="F292" i="12"/>
  <c r="F293" i="29"/>
  <c r="D293" i="29"/>
  <c r="C292" i="12" l="1"/>
  <c r="H266" i="18"/>
  <c r="F266" i="18"/>
  <c r="D266" i="18"/>
  <c r="AD276" i="20" l="1"/>
  <c r="C276" i="20"/>
  <c r="AB276" i="20"/>
  <c r="Z276" i="20"/>
  <c r="X276" i="20"/>
  <c r="V276" i="20"/>
  <c r="T276" i="20"/>
  <c r="R276" i="20"/>
  <c r="P276" i="20"/>
  <c r="N276" i="20"/>
  <c r="L276" i="20"/>
  <c r="J276" i="20"/>
  <c r="H276" i="20"/>
  <c r="F276" i="20"/>
  <c r="D27" i="11"/>
  <c r="AL287" i="30" l="1"/>
  <c r="C287" i="30"/>
  <c r="AP287" i="30"/>
  <c r="AN287" i="30"/>
  <c r="X287" i="30"/>
  <c r="P287" i="30"/>
  <c r="AF287" i="30"/>
  <c r="AD287" i="30"/>
  <c r="AH287" i="30"/>
  <c r="H287" i="30"/>
  <c r="AJ287" i="30"/>
  <c r="R287" i="30"/>
  <c r="L287" i="30"/>
  <c r="Z287" i="30"/>
  <c r="N287" i="30"/>
  <c r="AB287" i="30"/>
  <c r="F287" i="30"/>
  <c r="J287" i="30"/>
  <c r="F291" i="13"/>
  <c r="D291" i="13"/>
  <c r="F288" i="11"/>
  <c r="F288" i="19"/>
  <c r="D288" i="19"/>
  <c r="E27" i="11" l="1"/>
  <c r="F28" i="11" s="1"/>
  <c r="J288" i="19"/>
  <c r="H288" i="19"/>
  <c r="M307" i="9"/>
  <c r="K307" i="9"/>
  <c r="F303" i="9"/>
  <c r="F307" i="9"/>
  <c r="D307" i="9"/>
  <c r="F314" i="26"/>
  <c r="F286" i="23"/>
  <c r="D286" i="23"/>
  <c r="F290" i="22"/>
  <c r="D290" i="22"/>
  <c r="J291" i="17"/>
  <c r="H291" i="17"/>
  <c r="F291" i="17"/>
  <c r="D291" i="17"/>
  <c r="D291" i="12"/>
  <c r="I291" i="12"/>
  <c r="M291" i="12"/>
  <c r="K291" i="12"/>
  <c r="H291" i="12"/>
  <c r="F291" i="12"/>
  <c r="D292" i="29"/>
  <c r="F292" i="29"/>
  <c r="C291" i="12" l="1"/>
  <c r="P286" i="30"/>
  <c r="C286" i="30"/>
  <c r="D298" i="30" s="1"/>
  <c r="AL286" i="30"/>
  <c r="AP286" i="30"/>
  <c r="AN286" i="30"/>
  <c r="X286" i="30"/>
  <c r="AF286" i="30"/>
  <c r="AD286" i="30"/>
  <c r="AH286" i="30"/>
  <c r="H286" i="30"/>
  <c r="AJ286" i="30"/>
  <c r="R286" i="30"/>
  <c r="L286" i="30"/>
  <c r="Z286" i="30"/>
  <c r="N286" i="30"/>
  <c r="AB286" i="30"/>
  <c r="J286" i="30"/>
  <c r="F286" i="30"/>
  <c r="H265" i="18"/>
  <c r="F265" i="18"/>
  <c r="D265" i="18"/>
  <c r="F290" i="13"/>
  <c r="D290" i="13"/>
  <c r="F287" i="11"/>
  <c r="J287" i="19"/>
  <c r="H287" i="19"/>
  <c r="F287" i="19"/>
  <c r="D287" i="19"/>
  <c r="M306" i="9"/>
  <c r="K306" i="9"/>
  <c r="F306" i="9"/>
  <c r="D306" i="9"/>
  <c r="F313" i="26"/>
  <c r="F285" i="23"/>
  <c r="D285" i="23"/>
  <c r="F289" i="22"/>
  <c r="D289" i="22"/>
  <c r="AD275" i="20"/>
  <c r="C275" i="20"/>
  <c r="D287" i="20" s="1"/>
  <c r="AB275" i="20"/>
  <c r="Z275" i="20"/>
  <c r="X275" i="20"/>
  <c r="V275" i="20"/>
  <c r="T275" i="20"/>
  <c r="R275" i="20"/>
  <c r="P275" i="20"/>
  <c r="N275" i="20"/>
  <c r="L275" i="20"/>
  <c r="J275" i="20"/>
  <c r="H275" i="20"/>
  <c r="F275" i="20"/>
  <c r="J290" i="17"/>
  <c r="H290" i="17"/>
  <c r="F290" i="17"/>
  <c r="D290" i="17"/>
  <c r="H290" i="12"/>
  <c r="K290" i="12"/>
  <c r="M290" i="12"/>
  <c r="F290" i="12"/>
  <c r="F291" i="29"/>
  <c r="D291" i="29"/>
  <c r="F286" i="19" l="1"/>
  <c r="D286" i="19"/>
  <c r="F289" i="13"/>
  <c r="D289" i="13"/>
  <c r="F286" i="11" l="1"/>
  <c r="AD274" i="20"/>
  <c r="C274" i="20"/>
  <c r="D286" i="20" s="1"/>
  <c r="AB274" i="20"/>
  <c r="Z274" i="20"/>
  <c r="X274" i="20"/>
  <c r="V274" i="20"/>
  <c r="T274" i="20"/>
  <c r="R274" i="20"/>
  <c r="P274" i="20"/>
  <c r="N274" i="20"/>
  <c r="L274" i="20"/>
  <c r="J274" i="20"/>
  <c r="H274" i="20"/>
  <c r="F274" i="20"/>
  <c r="X285" i="30" l="1"/>
  <c r="C285" i="30"/>
  <c r="AL285" i="30"/>
  <c r="AP285" i="30"/>
  <c r="AN285" i="30"/>
  <c r="P285" i="30"/>
  <c r="F285" i="30"/>
  <c r="AF285" i="30"/>
  <c r="AD285" i="30"/>
  <c r="AH285" i="30"/>
  <c r="H285" i="30"/>
  <c r="AJ285" i="30"/>
  <c r="R285" i="30"/>
  <c r="L285" i="30"/>
  <c r="Z285" i="30"/>
  <c r="N285" i="30"/>
  <c r="AB285" i="30"/>
  <c r="J285" i="30"/>
  <c r="H264" i="18"/>
  <c r="F264" i="18"/>
  <c r="D264" i="18"/>
  <c r="J286" i="19"/>
  <c r="H286" i="19"/>
  <c r="D285" i="30" l="1"/>
  <c r="D297" i="30"/>
  <c r="M305" i="9"/>
  <c r="K305" i="9"/>
  <c r="F305" i="9"/>
  <c r="D305" i="9"/>
  <c r="F312" i="26"/>
  <c r="F284" i="23" l="1"/>
  <c r="D284" i="23"/>
  <c r="F288" i="22"/>
  <c r="D288" i="22"/>
  <c r="J289" i="17"/>
  <c r="H289" i="17"/>
  <c r="F289" i="17"/>
  <c r="D289" i="17"/>
  <c r="M289" i="12"/>
  <c r="K289" i="12"/>
  <c r="H289" i="12"/>
  <c r="F289" i="12"/>
  <c r="F290" i="29"/>
  <c r="D290" i="29"/>
  <c r="F288" i="13" l="1"/>
  <c r="D288" i="13"/>
  <c r="AD273" i="20"/>
  <c r="AB273" i="20"/>
  <c r="Z273" i="20"/>
  <c r="X273" i="20"/>
  <c r="V273" i="20"/>
  <c r="T273" i="20"/>
  <c r="R273" i="20"/>
  <c r="P273" i="20"/>
  <c r="N273" i="20"/>
  <c r="L273" i="20"/>
  <c r="J273" i="20"/>
  <c r="H273" i="20"/>
  <c r="F273" i="20"/>
  <c r="C273" i="20"/>
  <c r="D285" i="20" s="1"/>
  <c r="D283" i="23" l="1"/>
  <c r="C282" i="30" l="1"/>
  <c r="D294" i="30" s="1"/>
  <c r="C283" i="30"/>
  <c r="D295" i="30" s="1"/>
  <c r="C284" i="30"/>
  <c r="D296" i="30" s="1"/>
  <c r="C281" i="30"/>
  <c r="D293" i="30" s="1"/>
  <c r="AP284" i="30" l="1"/>
  <c r="AN284" i="30"/>
  <c r="AF284" i="30"/>
  <c r="AD284" i="30"/>
  <c r="X284" i="30"/>
  <c r="P284" i="30"/>
  <c r="AH284" i="30"/>
  <c r="D284" i="30" l="1"/>
  <c r="H284" i="30"/>
  <c r="AJ284" i="30"/>
  <c r="R284" i="30"/>
  <c r="L284" i="30"/>
  <c r="Z284" i="30"/>
  <c r="N284" i="30"/>
  <c r="AB284" i="30"/>
  <c r="J284" i="30"/>
  <c r="F284" i="30"/>
  <c r="AL284" i="30"/>
  <c r="F285" i="11" l="1"/>
  <c r="J285" i="19"/>
  <c r="H285" i="19"/>
  <c r="F285" i="19"/>
  <c r="D285" i="19"/>
  <c r="H263" i="18" l="1"/>
  <c r="F263" i="18"/>
  <c r="D263" i="18"/>
  <c r="M304" i="9" l="1"/>
  <c r="K304" i="9"/>
  <c r="F304" i="9"/>
  <c r="D304" i="9"/>
  <c r="F311" i="26" l="1"/>
  <c r="F283" i="23" l="1"/>
  <c r="F287" i="22"/>
  <c r="D287" i="22"/>
  <c r="J288" i="17"/>
  <c r="H288" i="17"/>
  <c r="F288" i="17"/>
  <c r="D288" i="17"/>
  <c r="K288" i="12"/>
  <c r="M288" i="12"/>
  <c r="H288" i="12"/>
  <c r="F288" i="12"/>
  <c r="F289" i="29"/>
  <c r="D289" i="29"/>
  <c r="N283" i="30" l="1"/>
  <c r="L283" i="30"/>
  <c r="J282" i="30"/>
  <c r="J283" i="30"/>
  <c r="H281" i="30"/>
  <c r="H282" i="30"/>
  <c r="H283" i="30"/>
  <c r="F283" i="30"/>
  <c r="D283" i="30"/>
  <c r="H261" i="18"/>
  <c r="H262" i="18"/>
  <c r="F262" i="18"/>
  <c r="D261" i="18"/>
  <c r="D262" i="18"/>
  <c r="F285" i="13"/>
  <c r="F286" i="13"/>
  <c r="F287" i="13"/>
  <c r="D285" i="13"/>
  <c r="D286" i="13"/>
  <c r="D287" i="13"/>
  <c r="F280" i="11"/>
  <c r="F281" i="11"/>
  <c r="F282" i="11"/>
  <c r="F283" i="11"/>
  <c r="F284" i="11"/>
  <c r="J282" i="19"/>
  <c r="J283" i="19"/>
  <c r="J284" i="19"/>
  <c r="H282" i="19"/>
  <c r="H283" i="19"/>
  <c r="H284" i="19"/>
  <c r="F282" i="19"/>
  <c r="F283" i="19"/>
  <c r="F284" i="19"/>
  <c r="D284" i="19"/>
  <c r="M299" i="9"/>
  <c r="M300" i="9"/>
  <c r="M301" i="9"/>
  <c r="M302" i="9"/>
  <c r="M303" i="9"/>
  <c r="K301" i="9"/>
  <c r="K302" i="9"/>
  <c r="K303" i="9"/>
  <c r="F299" i="9"/>
  <c r="F300" i="9"/>
  <c r="F301" i="9"/>
  <c r="F302" i="9"/>
  <c r="D299" i="9"/>
  <c r="D300" i="9"/>
  <c r="D301" i="9"/>
  <c r="D302" i="9"/>
  <c r="D303" i="9"/>
  <c r="F310" i="26"/>
  <c r="F280" i="23"/>
  <c r="F281" i="23"/>
  <c r="F282" i="23"/>
  <c r="D281" i="23"/>
  <c r="D282" i="23"/>
  <c r="F283" i="22"/>
  <c r="F284" i="22"/>
  <c r="F285" i="22"/>
  <c r="F286" i="22"/>
  <c r="D284" i="22"/>
  <c r="D285" i="22"/>
  <c r="D286" i="22"/>
  <c r="H272" i="20"/>
  <c r="F272" i="20"/>
  <c r="J284" i="17"/>
  <c r="J285" i="17"/>
  <c r="J286" i="17"/>
  <c r="J287" i="17"/>
  <c r="H284" i="17"/>
  <c r="H285" i="17"/>
  <c r="H286" i="17"/>
  <c r="H287" i="17"/>
  <c r="F285" i="17"/>
  <c r="F286" i="17"/>
  <c r="F287" i="17"/>
  <c r="D284" i="17"/>
  <c r="D285" i="17"/>
  <c r="D286" i="17"/>
  <c r="D287" i="17"/>
  <c r="M287" i="12"/>
  <c r="K287" i="12"/>
  <c r="H287" i="12"/>
  <c r="F287" i="12"/>
  <c r="F287" i="29"/>
  <c r="F288" i="29"/>
  <c r="D285" i="29"/>
  <c r="D286" i="29"/>
  <c r="D287" i="29"/>
  <c r="D288" i="29"/>
  <c r="D276" i="29"/>
  <c r="F286" i="29"/>
  <c r="D284" i="29"/>
  <c r="AP283" i="30" l="1"/>
  <c r="AN283" i="30"/>
  <c r="AL283" i="30"/>
  <c r="AJ283" i="30"/>
  <c r="AH283" i="30"/>
  <c r="AF283" i="30"/>
  <c r="AD283" i="30"/>
  <c r="AB283" i="30"/>
  <c r="Z283" i="30"/>
  <c r="X283" i="30"/>
  <c r="R283" i="30"/>
  <c r="P283" i="30"/>
  <c r="AD272" i="20"/>
  <c r="AB272" i="20"/>
  <c r="Z272" i="20"/>
  <c r="X272" i="20"/>
  <c r="V272" i="20"/>
  <c r="T272" i="20"/>
  <c r="R272" i="20"/>
  <c r="P272" i="20"/>
  <c r="N272" i="20"/>
  <c r="L272" i="20"/>
  <c r="J272" i="20"/>
  <c r="C272" i="20"/>
  <c r="D284" i="20" s="1"/>
  <c r="F281" i="19" l="1"/>
  <c r="AP282" i="30" l="1"/>
  <c r="AN282" i="30"/>
  <c r="AL282" i="30"/>
  <c r="AJ282" i="30"/>
  <c r="AH282" i="30"/>
  <c r="AF282" i="30"/>
  <c r="AD282" i="30"/>
  <c r="AB282" i="30"/>
  <c r="Z282" i="30"/>
  <c r="X282" i="30"/>
  <c r="R282" i="30"/>
  <c r="P282" i="30"/>
  <c r="N282" i="30"/>
  <c r="L282" i="30"/>
  <c r="F282" i="30"/>
  <c r="D282" i="30"/>
  <c r="F261" i="18"/>
  <c r="D283" i="19"/>
  <c r="F309" i="26"/>
  <c r="AD271" i="20"/>
  <c r="AB271" i="20"/>
  <c r="Z271" i="20"/>
  <c r="X271" i="20"/>
  <c r="V271" i="20"/>
  <c r="T271" i="20"/>
  <c r="R271" i="20"/>
  <c r="P271" i="20"/>
  <c r="N271" i="20"/>
  <c r="L271" i="20"/>
  <c r="J271" i="20"/>
  <c r="H271" i="20"/>
  <c r="F271" i="20"/>
  <c r="C271" i="20"/>
  <c r="D283" i="20" s="1"/>
  <c r="M286" i="12" l="1"/>
  <c r="K286" i="12"/>
  <c r="H286" i="12"/>
  <c r="F286" i="12"/>
  <c r="C280" i="30" l="1"/>
  <c r="D292" i="30" s="1"/>
  <c r="C279" i="30"/>
  <c r="D291" i="30" s="1"/>
  <c r="AJ281" i="30" l="1"/>
  <c r="AP281" i="30"/>
  <c r="AN281" i="30"/>
  <c r="AL281" i="30"/>
  <c r="AH281" i="30"/>
  <c r="AF281" i="30"/>
  <c r="AD281" i="30"/>
  <c r="AB281" i="30"/>
  <c r="Z281" i="30"/>
  <c r="X281" i="30"/>
  <c r="R281" i="30"/>
  <c r="P281" i="30"/>
  <c r="N281" i="30"/>
  <c r="L281" i="30"/>
  <c r="J281" i="30"/>
  <c r="F281" i="30"/>
  <c r="D281" i="30"/>
  <c r="H260" i="18"/>
  <c r="F260" i="18"/>
  <c r="D260" i="18"/>
  <c r="D282" i="19"/>
  <c r="K300" i="9"/>
  <c r="F308" i="26"/>
  <c r="D280" i="23" l="1"/>
  <c r="AD270" i="20"/>
  <c r="AB270" i="20"/>
  <c r="Z270" i="20"/>
  <c r="X270" i="20"/>
  <c r="V270" i="20"/>
  <c r="T270" i="20"/>
  <c r="R270" i="20"/>
  <c r="P270" i="20"/>
  <c r="N270" i="20"/>
  <c r="L270" i="20"/>
  <c r="J270" i="20"/>
  <c r="H270" i="20"/>
  <c r="F270" i="20"/>
  <c r="C270" i="20"/>
  <c r="D282" i="20" s="1"/>
  <c r="F285" i="12"/>
  <c r="H285" i="12"/>
  <c r="K285" i="12"/>
  <c r="M285" i="12"/>
  <c r="H281" i="19" l="1"/>
  <c r="D280" i="19"/>
  <c r="D281" i="19"/>
  <c r="H280" i="19"/>
  <c r="J280" i="19"/>
  <c r="J281" i="19"/>
  <c r="C268" i="20"/>
  <c r="D280" i="20" s="1"/>
  <c r="C269" i="20"/>
  <c r="D281" i="20" s="1"/>
  <c r="AD268" i="20"/>
  <c r="AD269" i="20"/>
  <c r="AB268" i="20"/>
  <c r="AB269" i="20"/>
  <c r="Z268" i="20"/>
  <c r="Z269" i="20"/>
  <c r="X268" i="20"/>
  <c r="X269" i="20"/>
  <c r="V268" i="20"/>
  <c r="V269" i="20"/>
  <c r="T268" i="20"/>
  <c r="T269" i="20"/>
  <c r="R268" i="20"/>
  <c r="R269" i="20"/>
  <c r="P268" i="20"/>
  <c r="P269" i="20"/>
  <c r="N268" i="20"/>
  <c r="N269" i="20"/>
  <c r="L268" i="20"/>
  <c r="L269" i="20"/>
  <c r="J268" i="20"/>
  <c r="J269" i="20"/>
  <c r="H268" i="20"/>
  <c r="H269" i="20"/>
  <c r="F268" i="20"/>
  <c r="F269" i="20"/>
  <c r="D282" i="29" l="1"/>
  <c r="F282" i="29"/>
  <c r="D283" i="29"/>
  <c r="F283" i="29"/>
  <c r="F284" i="29"/>
  <c r="F285" i="29"/>
  <c r="AP279" i="30" l="1"/>
  <c r="AP280" i="30"/>
  <c r="AN279" i="30"/>
  <c r="AN280" i="30"/>
  <c r="AL279" i="30"/>
  <c r="AL280" i="30"/>
  <c r="AJ279" i="30"/>
  <c r="AJ280" i="30"/>
  <c r="AH279" i="30"/>
  <c r="AH280" i="30"/>
  <c r="AF279" i="30"/>
  <c r="AF280" i="30"/>
  <c r="AD279" i="30"/>
  <c r="AD280" i="30"/>
  <c r="AB279" i="30"/>
  <c r="AB280" i="30"/>
  <c r="Z279" i="30"/>
  <c r="Z280" i="30"/>
  <c r="X279" i="30"/>
  <c r="X280" i="30"/>
  <c r="R279" i="30"/>
  <c r="R280" i="30"/>
  <c r="P279" i="30"/>
  <c r="P280" i="30"/>
  <c r="N279" i="30"/>
  <c r="N280" i="30"/>
  <c r="L279" i="30"/>
  <c r="L280" i="30"/>
  <c r="J279" i="30"/>
  <c r="J280" i="30"/>
  <c r="H279" i="30"/>
  <c r="F279" i="30"/>
  <c r="F280" i="30"/>
  <c r="D279" i="30"/>
  <c r="D280" i="30"/>
  <c r="F259" i="18"/>
  <c r="H259" i="18"/>
  <c r="H258" i="18"/>
  <c r="F258" i="18"/>
  <c r="D258" i="18"/>
  <c r="D259" i="18"/>
  <c r="F283" i="13"/>
  <c r="F284" i="13"/>
  <c r="D283" i="13"/>
  <c r="D284" i="13"/>
  <c r="K299" i="9"/>
  <c r="F278" i="23" l="1"/>
  <c r="F279" i="23"/>
  <c r="D279" i="23" l="1"/>
  <c r="D278" i="23"/>
  <c r="F282" i="22"/>
  <c r="D282" i="22" l="1"/>
  <c r="D283" i="22"/>
  <c r="J283" i="17" l="1"/>
  <c r="H283" i="17"/>
  <c r="F284" i="17"/>
  <c r="F283" i="17"/>
  <c r="D283" i="17"/>
  <c r="M284" i="12" l="1"/>
  <c r="M283" i="12"/>
  <c r="K284" i="12"/>
  <c r="K283" i="12"/>
  <c r="H284" i="12"/>
  <c r="H283" i="12"/>
  <c r="F283" i="12"/>
  <c r="F284" i="12"/>
  <c r="L27" i="9" l="1"/>
  <c r="M28" i="9" s="1"/>
  <c r="J27" i="9"/>
  <c r="K28" i="9" s="1"/>
  <c r="E27" i="9"/>
  <c r="F28" i="9" s="1"/>
  <c r="C27" i="9"/>
  <c r="C26" i="9"/>
  <c r="E196" i="20"/>
  <c r="E25" i="17"/>
  <c r="E26" i="17"/>
  <c r="E27" i="17"/>
  <c r="I27" i="17"/>
  <c r="J28" i="17" s="1"/>
  <c r="G27" i="17"/>
  <c r="H28" i="17" s="1"/>
  <c r="C27" i="17"/>
  <c r="D28" i="17" s="1"/>
  <c r="C26" i="17"/>
  <c r="L27" i="12"/>
  <c r="M28" i="12" s="1"/>
  <c r="J27" i="12"/>
  <c r="K28" i="12" s="1"/>
  <c r="G27" i="12"/>
  <c r="H28" i="12" s="1"/>
  <c r="E27" i="12"/>
  <c r="F28" i="12" s="1"/>
  <c r="AP278" i="30"/>
  <c r="AN278" i="30"/>
  <c r="AL278" i="30"/>
  <c r="AJ278" i="30"/>
  <c r="AH278" i="30"/>
  <c r="AF278" i="30"/>
  <c r="AD278" i="30"/>
  <c r="AB278" i="30"/>
  <c r="Z278" i="30"/>
  <c r="X278" i="30"/>
  <c r="R278" i="30"/>
  <c r="P278" i="30"/>
  <c r="N278" i="30"/>
  <c r="L278" i="30"/>
  <c r="J278" i="30"/>
  <c r="H278" i="30"/>
  <c r="F278" i="30"/>
  <c r="C278" i="30"/>
  <c r="D28" i="9" l="1"/>
  <c r="D27" i="9"/>
  <c r="D278" i="30"/>
  <c r="D290" i="30"/>
  <c r="D27" i="17"/>
  <c r="F27" i="17"/>
  <c r="G23" i="18"/>
  <c r="G24" i="18"/>
  <c r="H25" i="18" s="1"/>
  <c r="E24" i="18"/>
  <c r="C24" i="18"/>
  <c r="C23" i="18"/>
  <c r="E27" i="13"/>
  <c r="F28" i="13" s="1"/>
  <c r="C27" i="13"/>
  <c r="D28" i="13" s="1"/>
  <c r="C26" i="13"/>
  <c r="D24" i="18" l="1"/>
  <c r="D25" i="18"/>
  <c r="F25" i="18"/>
  <c r="H24" i="18"/>
  <c r="D27" i="13"/>
  <c r="D257" i="18"/>
  <c r="H257" i="18"/>
  <c r="F257" i="18"/>
  <c r="F282" i="13"/>
  <c r="D282" i="13"/>
  <c r="E26" i="11" l="1"/>
  <c r="F27" i="11" s="1"/>
  <c r="F279" i="11"/>
  <c r="D279" i="19" l="1"/>
  <c r="J279" i="19"/>
  <c r="H279" i="19"/>
  <c r="M298" i="9" l="1"/>
  <c r="K298" i="9"/>
  <c r="F298" i="9"/>
  <c r="D298" i="9"/>
  <c r="F38" i="26"/>
  <c r="D38" i="26"/>
  <c r="F277" i="23" l="1"/>
  <c r="D277" i="23"/>
  <c r="F281" i="22" l="1"/>
  <c r="D281" i="22"/>
  <c r="AD267" i="20"/>
  <c r="AB267" i="20"/>
  <c r="Z267" i="20"/>
  <c r="X267" i="20"/>
  <c r="V267" i="20"/>
  <c r="T267" i="20"/>
  <c r="R267" i="20"/>
  <c r="P267" i="20"/>
  <c r="N267" i="20"/>
  <c r="L267" i="20"/>
  <c r="J267" i="20"/>
  <c r="H267" i="20"/>
  <c r="F267" i="20"/>
  <c r="C267" i="20"/>
  <c r="D279" i="20" s="1"/>
  <c r="F282" i="17"/>
  <c r="D282" i="17"/>
  <c r="H282" i="17"/>
  <c r="J282" i="17"/>
  <c r="D282" i="12"/>
  <c r="I282" i="12"/>
  <c r="I28" i="12" s="1"/>
  <c r="M282" i="12"/>
  <c r="K282" i="12"/>
  <c r="H282" i="12"/>
  <c r="F282" i="12"/>
  <c r="C282" i="12" l="1"/>
  <c r="H277" i="30"/>
  <c r="D281" i="13"/>
  <c r="F297" i="9"/>
  <c r="M297" i="9"/>
  <c r="AD266" i="20"/>
  <c r="J281" i="17"/>
  <c r="M281" i="12"/>
  <c r="F281" i="12"/>
  <c r="AF277" i="30" l="1"/>
  <c r="AH277" i="30"/>
  <c r="AJ277" i="30"/>
  <c r="AL277" i="30"/>
  <c r="AN277" i="30"/>
  <c r="AP277" i="30"/>
  <c r="X277" i="30"/>
  <c r="Z277" i="30"/>
  <c r="AB277" i="30"/>
  <c r="AD277" i="30"/>
  <c r="C277" i="30"/>
  <c r="F277" i="30"/>
  <c r="J277" i="30"/>
  <c r="L277" i="30"/>
  <c r="N277" i="30"/>
  <c r="P277" i="30"/>
  <c r="R277" i="30"/>
  <c r="D256" i="18"/>
  <c r="F256" i="18"/>
  <c r="H256" i="18"/>
  <c r="F281" i="13"/>
  <c r="F278" i="11"/>
  <c r="D278" i="19"/>
  <c r="F278" i="19"/>
  <c r="H278" i="19"/>
  <c r="J278" i="19"/>
  <c r="D297" i="9"/>
  <c r="K297" i="9"/>
  <c r="D304" i="26"/>
  <c r="F304" i="26"/>
  <c r="D276" i="23"/>
  <c r="F276" i="23"/>
  <c r="D280" i="22"/>
  <c r="F280" i="22"/>
  <c r="X266" i="20"/>
  <c r="Z266" i="20"/>
  <c r="AB266" i="20"/>
  <c r="N266" i="20"/>
  <c r="P266" i="20"/>
  <c r="R266" i="20"/>
  <c r="T266" i="20"/>
  <c r="V266" i="20"/>
  <c r="C266" i="20"/>
  <c r="D278" i="20" s="1"/>
  <c r="F266" i="20"/>
  <c r="H266" i="20"/>
  <c r="J266" i="20"/>
  <c r="L266" i="20"/>
  <c r="D281" i="17"/>
  <c r="F281" i="17"/>
  <c r="H281" i="17"/>
  <c r="D281" i="12"/>
  <c r="H281" i="12"/>
  <c r="I281" i="12"/>
  <c r="K281" i="12"/>
  <c r="D277" i="30" l="1"/>
  <c r="D289" i="30"/>
  <c r="C281" i="12"/>
  <c r="D25" i="11"/>
  <c r="D26" i="11" l="1"/>
  <c r="D280" i="13" l="1"/>
  <c r="D255" i="18" l="1"/>
  <c r="F277" i="11"/>
  <c r="D277" i="19"/>
  <c r="D296" i="9"/>
  <c r="D303" i="26"/>
  <c r="D275" i="23"/>
  <c r="D279" i="22"/>
  <c r="D280" i="17"/>
  <c r="F280" i="12"/>
  <c r="D281" i="29"/>
  <c r="H280" i="17" l="1"/>
  <c r="AH276" i="30" l="1"/>
  <c r="AJ276" i="30"/>
  <c r="AL276" i="30"/>
  <c r="AN276" i="30"/>
  <c r="AP276" i="30"/>
  <c r="X276" i="30"/>
  <c r="Z276" i="30"/>
  <c r="AB276" i="30"/>
  <c r="AD276" i="30"/>
  <c r="AF276" i="30"/>
  <c r="N276" i="30"/>
  <c r="P276" i="30"/>
  <c r="R276" i="30"/>
  <c r="C276" i="30"/>
  <c r="F276" i="30"/>
  <c r="H276" i="30"/>
  <c r="J276" i="30"/>
  <c r="L276" i="30"/>
  <c r="F255" i="18"/>
  <c r="H255" i="18"/>
  <c r="F280" i="13"/>
  <c r="F277" i="19"/>
  <c r="H277" i="19"/>
  <c r="J277" i="19"/>
  <c r="F296" i="9"/>
  <c r="K296" i="9"/>
  <c r="M296" i="9"/>
  <c r="F303" i="26"/>
  <c r="F275" i="23"/>
  <c r="F279" i="22"/>
  <c r="P265" i="20"/>
  <c r="R265" i="20"/>
  <c r="T265" i="20"/>
  <c r="V265" i="20"/>
  <c r="X265" i="20"/>
  <c r="Z265" i="20"/>
  <c r="AB265" i="20"/>
  <c r="AD265" i="20"/>
  <c r="C265" i="20"/>
  <c r="F265" i="20"/>
  <c r="H265" i="20"/>
  <c r="J265" i="20"/>
  <c r="L265" i="20"/>
  <c r="N265" i="20"/>
  <c r="F280" i="17"/>
  <c r="J280" i="17"/>
  <c r="D280" i="12"/>
  <c r="C280" i="12" s="1"/>
  <c r="H280" i="12"/>
  <c r="I280" i="12"/>
  <c r="K280" i="12"/>
  <c r="M280" i="12"/>
  <c r="F281" i="29"/>
  <c r="D276" i="30" l="1"/>
  <c r="D288" i="30"/>
  <c r="D277" i="20"/>
  <c r="D254" i="18"/>
  <c r="D279" i="13"/>
  <c r="F276" i="11"/>
  <c r="D276" i="19"/>
  <c r="D295" i="9"/>
  <c r="D302" i="26"/>
  <c r="D274" i="23"/>
  <c r="D278" i="22"/>
  <c r="D279" i="17"/>
  <c r="F279" i="12"/>
  <c r="D280" i="29"/>
  <c r="C275" i="30" l="1"/>
  <c r="F275" i="30"/>
  <c r="H275" i="30"/>
  <c r="J275" i="30"/>
  <c r="L275" i="30"/>
  <c r="N275" i="30"/>
  <c r="P275" i="30"/>
  <c r="R275" i="30"/>
  <c r="X275" i="30"/>
  <c r="Z275" i="30"/>
  <c r="AB275" i="30"/>
  <c r="AD275" i="30"/>
  <c r="AF275" i="30"/>
  <c r="AH275" i="30"/>
  <c r="AJ275" i="30"/>
  <c r="AL275" i="30"/>
  <c r="AN275" i="30"/>
  <c r="AP275" i="30"/>
  <c r="F254" i="18"/>
  <c r="H254" i="18"/>
  <c r="F279" i="13"/>
  <c r="F276" i="19"/>
  <c r="H276" i="19"/>
  <c r="J276" i="19"/>
  <c r="F295" i="9"/>
  <c r="K295" i="9"/>
  <c r="M295" i="9"/>
  <c r="F302" i="26"/>
  <c r="F274" i="23"/>
  <c r="F278" i="22"/>
  <c r="AD264" i="20"/>
  <c r="N264" i="20"/>
  <c r="P264" i="20"/>
  <c r="R264" i="20"/>
  <c r="T264" i="20"/>
  <c r="V264" i="20"/>
  <c r="X264" i="20"/>
  <c r="Z264" i="20"/>
  <c r="AB264" i="20"/>
  <c r="C264" i="20"/>
  <c r="D276" i="20" s="1"/>
  <c r="F264" i="20"/>
  <c r="H264" i="20"/>
  <c r="J264" i="20"/>
  <c r="L264" i="20"/>
  <c r="F279" i="17"/>
  <c r="H279" i="17"/>
  <c r="J279" i="17"/>
  <c r="D279" i="12"/>
  <c r="H279" i="12"/>
  <c r="I279" i="12"/>
  <c r="K279" i="12"/>
  <c r="M279" i="12"/>
  <c r="F280" i="29"/>
  <c r="D275" i="30" l="1"/>
  <c r="D287" i="30"/>
  <c r="C279" i="12"/>
  <c r="R274" i="30"/>
  <c r="F274" i="30"/>
  <c r="C274" i="30"/>
  <c r="H274" i="30"/>
  <c r="J274" i="30"/>
  <c r="L274" i="30"/>
  <c r="N274" i="30"/>
  <c r="P274" i="30"/>
  <c r="X274" i="30"/>
  <c r="Z274" i="30"/>
  <c r="AB274" i="30"/>
  <c r="AD274" i="30"/>
  <c r="AF274" i="30"/>
  <c r="AH274" i="30"/>
  <c r="AJ274" i="30"/>
  <c r="AL274" i="30"/>
  <c r="AN274" i="30"/>
  <c r="AP274" i="30"/>
  <c r="D253" i="18"/>
  <c r="F253" i="18"/>
  <c r="H253" i="18"/>
  <c r="D278" i="13"/>
  <c r="F278" i="13"/>
  <c r="F275" i="11"/>
  <c r="D275" i="19"/>
  <c r="F275" i="19"/>
  <c r="H275" i="19"/>
  <c r="J275" i="19"/>
  <c r="D294" i="9"/>
  <c r="F294" i="9"/>
  <c r="K294" i="9"/>
  <c r="M294" i="9"/>
  <c r="D301" i="26"/>
  <c r="F301" i="26"/>
  <c r="D277" i="22"/>
  <c r="D273" i="23"/>
  <c r="F273" i="23"/>
  <c r="F277" i="22"/>
  <c r="C263" i="20"/>
  <c r="D275" i="20" s="1"/>
  <c r="F263" i="20"/>
  <c r="H263" i="20"/>
  <c r="J263" i="20"/>
  <c r="L263" i="20"/>
  <c r="N263" i="20"/>
  <c r="P263" i="20"/>
  <c r="R263" i="20"/>
  <c r="T263" i="20"/>
  <c r="V263" i="20"/>
  <c r="X263" i="20"/>
  <c r="Z263" i="20"/>
  <c r="AB263" i="20"/>
  <c r="AD263" i="20"/>
  <c r="D278" i="17"/>
  <c r="F278" i="17"/>
  <c r="H278" i="17"/>
  <c r="J278" i="17"/>
  <c r="M278" i="12"/>
  <c r="D278" i="12"/>
  <c r="F278" i="12"/>
  <c r="H278" i="12"/>
  <c r="I278" i="12"/>
  <c r="K278" i="12"/>
  <c r="D279" i="29"/>
  <c r="F279" i="29"/>
  <c r="C278" i="12" l="1"/>
  <c r="D274" i="30"/>
  <c r="D286" i="30"/>
  <c r="D273" i="30"/>
  <c r="F273" i="30"/>
  <c r="AP273" i="30"/>
  <c r="AN273" i="30"/>
  <c r="AL273" i="30"/>
  <c r="AJ273" i="30"/>
  <c r="AH273" i="30"/>
  <c r="AF273" i="30"/>
  <c r="AD273" i="30"/>
  <c r="AB273" i="30"/>
  <c r="Z273" i="30"/>
  <c r="X273" i="30"/>
  <c r="R273" i="30"/>
  <c r="P273" i="30"/>
  <c r="N273" i="30"/>
  <c r="L273" i="30"/>
  <c r="J273" i="30"/>
  <c r="H273" i="30"/>
  <c r="N272" i="30"/>
  <c r="N271" i="30"/>
  <c r="N270" i="30"/>
  <c r="N269" i="30"/>
  <c r="F277" i="13" l="1"/>
  <c r="F276" i="22"/>
  <c r="K277" i="12"/>
  <c r="D252" i="18" l="1"/>
  <c r="F274" i="11"/>
  <c r="F252" i="18"/>
  <c r="H252" i="18"/>
  <c r="D277" i="13"/>
  <c r="J274" i="19"/>
  <c r="D274" i="19"/>
  <c r="F274" i="19"/>
  <c r="H274" i="19"/>
  <c r="M293" i="9"/>
  <c r="F293" i="9"/>
  <c r="D293" i="9"/>
  <c r="K293" i="9"/>
  <c r="F300" i="26"/>
  <c r="D300" i="26"/>
  <c r="F272" i="23"/>
  <c r="D272" i="23"/>
  <c r="D276" i="22"/>
  <c r="N262" i="20"/>
  <c r="P262" i="20"/>
  <c r="R262" i="20"/>
  <c r="T262" i="20"/>
  <c r="V262" i="20"/>
  <c r="X262" i="20"/>
  <c r="Z262" i="20"/>
  <c r="AB262" i="20"/>
  <c r="AD262" i="20"/>
  <c r="C262" i="20"/>
  <c r="D274" i="20" s="1"/>
  <c r="F262" i="20"/>
  <c r="H262" i="20"/>
  <c r="J262" i="20"/>
  <c r="L262" i="20"/>
  <c r="J277" i="17"/>
  <c r="D277" i="17"/>
  <c r="F277" i="17"/>
  <c r="H277" i="17"/>
  <c r="M277" i="12" l="1"/>
  <c r="F277" i="12"/>
  <c r="D277" i="12"/>
  <c r="H277" i="12"/>
  <c r="I277" i="12"/>
  <c r="D278" i="29"/>
  <c r="F278" i="29"/>
  <c r="C277" i="12" l="1"/>
  <c r="D251" i="18" l="1"/>
  <c r="F251" i="18"/>
  <c r="H251" i="18"/>
  <c r="D276" i="13"/>
  <c r="F276" i="13"/>
  <c r="F273" i="11"/>
  <c r="D273" i="19"/>
  <c r="F273" i="19"/>
  <c r="H273" i="19"/>
  <c r="J273" i="19"/>
  <c r="D292" i="9"/>
  <c r="F292" i="9"/>
  <c r="K292" i="9"/>
  <c r="M292" i="9"/>
  <c r="D299" i="26"/>
  <c r="F299" i="26"/>
  <c r="D271" i="23"/>
  <c r="F271" i="23"/>
  <c r="D275" i="22"/>
  <c r="F275" i="22"/>
  <c r="C261" i="20"/>
  <c r="D273" i="20" s="1"/>
  <c r="F261" i="20"/>
  <c r="H261" i="20"/>
  <c r="J261" i="20"/>
  <c r="L261" i="20"/>
  <c r="N261" i="20"/>
  <c r="P261" i="20"/>
  <c r="R261" i="20"/>
  <c r="T261" i="20"/>
  <c r="V261" i="20"/>
  <c r="X261" i="20"/>
  <c r="Z261" i="20"/>
  <c r="AB261" i="20"/>
  <c r="AD261" i="20"/>
  <c r="D276" i="17"/>
  <c r="F276" i="17"/>
  <c r="H276" i="17"/>
  <c r="J276" i="17"/>
  <c r="D276" i="12"/>
  <c r="F276" i="12"/>
  <c r="H276" i="12"/>
  <c r="I276" i="12"/>
  <c r="K276" i="12"/>
  <c r="M276" i="12"/>
  <c r="D277" i="29"/>
  <c r="F277" i="29"/>
  <c r="C276" i="12" l="1"/>
  <c r="D250" i="18" l="1"/>
  <c r="F250" i="18"/>
  <c r="H250" i="18"/>
  <c r="D275" i="13"/>
  <c r="F275" i="13"/>
  <c r="F272" i="11"/>
  <c r="D272" i="19"/>
  <c r="F272" i="19"/>
  <c r="H272" i="19"/>
  <c r="J272" i="19"/>
  <c r="D291" i="9"/>
  <c r="F291" i="9"/>
  <c r="K291" i="9"/>
  <c r="M291" i="9"/>
  <c r="D298" i="26"/>
  <c r="F298" i="26"/>
  <c r="D270" i="23"/>
  <c r="F270" i="23"/>
  <c r="D274" i="22"/>
  <c r="F274" i="22"/>
  <c r="R260" i="20"/>
  <c r="T260" i="20"/>
  <c r="V260" i="20"/>
  <c r="X260" i="20"/>
  <c r="Z260" i="20"/>
  <c r="AB260" i="20"/>
  <c r="AD260" i="20"/>
  <c r="C260" i="20"/>
  <c r="D272" i="20" s="1"/>
  <c r="F260" i="20"/>
  <c r="H260" i="20"/>
  <c r="J260" i="20"/>
  <c r="L260" i="20"/>
  <c r="N260" i="20"/>
  <c r="P260" i="20"/>
  <c r="D275" i="17"/>
  <c r="F275" i="17"/>
  <c r="H275" i="17"/>
  <c r="J275" i="17"/>
  <c r="I275" i="12" l="1"/>
  <c r="D275" i="12"/>
  <c r="F275" i="12"/>
  <c r="H275" i="12"/>
  <c r="K275" i="12"/>
  <c r="M275" i="12"/>
  <c r="C275" i="12" l="1"/>
  <c r="F276" i="29"/>
  <c r="H249" i="18" l="1"/>
  <c r="D249" i="18"/>
  <c r="F249" i="18"/>
  <c r="F274" i="13"/>
  <c r="D274" i="13"/>
  <c r="F271" i="11"/>
  <c r="F271" i="19"/>
  <c r="D271" i="19"/>
  <c r="H271" i="19"/>
  <c r="J271" i="19"/>
  <c r="M290" i="9"/>
  <c r="D290" i="9"/>
  <c r="F290" i="9"/>
  <c r="K290" i="9"/>
  <c r="D297" i="26"/>
  <c r="F297" i="26"/>
  <c r="D269" i="23"/>
  <c r="F269" i="23"/>
  <c r="F273" i="22"/>
  <c r="D273" i="22"/>
  <c r="AD259" i="20"/>
  <c r="Z259" i="20"/>
  <c r="AB259" i="20"/>
  <c r="N259" i="20"/>
  <c r="P259" i="20"/>
  <c r="R259" i="20"/>
  <c r="T259" i="20"/>
  <c r="V259" i="20"/>
  <c r="X259" i="20"/>
  <c r="C259" i="20"/>
  <c r="D271" i="20" s="1"/>
  <c r="F259" i="20"/>
  <c r="H259" i="20"/>
  <c r="J259" i="20"/>
  <c r="L259" i="20"/>
  <c r="J274" i="17"/>
  <c r="F274" i="17"/>
  <c r="D274" i="17"/>
  <c r="M274" i="12"/>
  <c r="F274" i="12"/>
  <c r="H274" i="17"/>
  <c r="D274" i="12"/>
  <c r="H274" i="12"/>
  <c r="I274" i="12"/>
  <c r="K274" i="12"/>
  <c r="F275" i="29"/>
  <c r="D275" i="29"/>
  <c r="C274" i="12" l="1"/>
  <c r="E23" i="18" l="1"/>
  <c r="F24" i="18" s="1"/>
  <c r="E26" i="13"/>
  <c r="F27" i="13" s="1"/>
  <c r="L26" i="9"/>
  <c r="J26" i="9"/>
  <c r="E26" i="9"/>
  <c r="D26" i="9"/>
  <c r="D37" i="26"/>
  <c r="F37" i="26"/>
  <c r="F26" i="23"/>
  <c r="E22" i="23"/>
  <c r="D26" i="23"/>
  <c r="C23" i="23"/>
  <c r="AC196" i="20"/>
  <c r="AA196" i="20"/>
  <c r="Y196" i="20"/>
  <c r="W196" i="20"/>
  <c r="K196" i="20"/>
  <c r="I196" i="20"/>
  <c r="G196" i="20"/>
  <c r="I26" i="17"/>
  <c r="J27" i="17" s="1"/>
  <c r="G26" i="17"/>
  <c r="H27" i="17" s="1"/>
  <c r="F26" i="17"/>
  <c r="L25" i="12"/>
  <c r="L26" i="12"/>
  <c r="M27" i="12" s="1"/>
  <c r="J26" i="12"/>
  <c r="K27" i="12" s="1"/>
  <c r="G26" i="12"/>
  <c r="H27" i="12" s="1"/>
  <c r="E26" i="12"/>
  <c r="F27" i="12" s="1"/>
  <c r="E26" i="29"/>
  <c r="C26" i="29"/>
  <c r="M26" i="12" l="1"/>
  <c r="M26" i="9"/>
  <c r="M27" i="9"/>
  <c r="K26" i="9"/>
  <c r="K27" i="9"/>
  <c r="F26" i="9"/>
  <c r="F27" i="9"/>
  <c r="H248" i="18"/>
  <c r="D248" i="18"/>
  <c r="F248" i="18"/>
  <c r="F273" i="13"/>
  <c r="D273" i="13"/>
  <c r="E25" i="11"/>
  <c r="F26" i="11" s="1"/>
  <c r="F270" i="11"/>
  <c r="I27" i="19"/>
  <c r="J28" i="19" s="1"/>
  <c r="G27" i="19"/>
  <c r="H28" i="19" s="1"/>
  <c r="E27" i="19"/>
  <c r="J270" i="19"/>
  <c r="D270" i="19"/>
  <c r="F270" i="19"/>
  <c r="H270" i="19"/>
  <c r="F28" i="19" l="1"/>
  <c r="M289" i="9"/>
  <c r="D289" i="9"/>
  <c r="F289" i="9"/>
  <c r="K289" i="9"/>
  <c r="F296" i="26"/>
  <c r="D296" i="26"/>
  <c r="F268" i="23"/>
  <c r="D268" i="23"/>
  <c r="F272" i="22"/>
  <c r="D272" i="22"/>
  <c r="AD258" i="20"/>
  <c r="X258" i="20"/>
  <c r="Z258" i="20"/>
  <c r="AB258" i="20"/>
  <c r="N258" i="20"/>
  <c r="P258" i="20"/>
  <c r="R258" i="20"/>
  <c r="T258" i="20"/>
  <c r="V258" i="20"/>
  <c r="C258" i="20"/>
  <c r="D270" i="20" s="1"/>
  <c r="F258" i="20"/>
  <c r="H258" i="20"/>
  <c r="J258" i="20"/>
  <c r="L258" i="20"/>
  <c r="J273" i="17"/>
  <c r="F273" i="17"/>
  <c r="D273" i="17"/>
  <c r="H273" i="17"/>
  <c r="D273" i="12"/>
  <c r="F273" i="12"/>
  <c r="H273" i="12"/>
  <c r="I273" i="12"/>
  <c r="K273" i="12"/>
  <c r="M273" i="12"/>
  <c r="F274" i="29"/>
  <c r="D274" i="29"/>
  <c r="C273" i="12" l="1"/>
  <c r="F270" i="12" l="1"/>
  <c r="H247" i="18"/>
  <c r="D247" i="18"/>
  <c r="F247" i="18"/>
  <c r="D272" i="13"/>
  <c r="F272" i="13"/>
  <c r="F269" i="11"/>
  <c r="J269" i="19"/>
  <c r="D269" i="19"/>
  <c r="F269" i="19"/>
  <c r="H269" i="19"/>
  <c r="M288" i="9"/>
  <c r="D288" i="9"/>
  <c r="F288" i="9"/>
  <c r="K288" i="9"/>
  <c r="F295" i="26"/>
  <c r="D295" i="26"/>
  <c r="F267" i="23"/>
  <c r="D267" i="23"/>
  <c r="F271" i="22"/>
  <c r="D271" i="22"/>
  <c r="AD257" i="20"/>
  <c r="F257" i="20"/>
  <c r="C257" i="20"/>
  <c r="D269" i="20" s="1"/>
  <c r="H257" i="20"/>
  <c r="J257" i="20"/>
  <c r="L257" i="20"/>
  <c r="N257" i="20"/>
  <c r="P257" i="20"/>
  <c r="R257" i="20"/>
  <c r="T257" i="20"/>
  <c r="V257" i="20"/>
  <c r="X257" i="20"/>
  <c r="Z257" i="20"/>
  <c r="AB257" i="20"/>
  <c r="J272" i="17"/>
  <c r="D272" i="17"/>
  <c r="F272" i="17"/>
  <c r="H272" i="17"/>
  <c r="D272" i="12" l="1"/>
  <c r="F272" i="12"/>
  <c r="H272" i="12"/>
  <c r="I272" i="12"/>
  <c r="K272" i="12"/>
  <c r="M272" i="12"/>
  <c r="F273" i="29"/>
  <c r="D273" i="29"/>
  <c r="C272" i="12" l="1"/>
  <c r="F271" i="13"/>
  <c r="D271" i="13"/>
  <c r="H246" i="18" l="1"/>
  <c r="F246" i="18"/>
  <c r="D246" i="18"/>
  <c r="F268" i="11"/>
  <c r="J268" i="19"/>
  <c r="H268" i="19"/>
  <c r="F268" i="19"/>
  <c r="D268" i="19"/>
  <c r="M287" i="9" l="1"/>
  <c r="D287" i="9"/>
  <c r="K287" i="9"/>
  <c r="F287" i="9"/>
  <c r="F294" i="26"/>
  <c r="D294" i="26"/>
  <c r="F266" i="23"/>
  <c r="D266" i="23"/>
  <c r="F270" i="22"/>
  <c r="D270" i="22"/>
  <c r="AD256" i="20"/>
  <c r="V256" i="20"/>
  <c r="X256" i="20"/>
  <c r="Z256" i="20"/>
  <c r="AB256" i="20"/>
  <c r="L256" i="20"/>
  <c r="N256" i="20"/>
  <c r="P256" i="20"/>
  <c r="R256" i="20"/>
  <c r="T256" i="20"/>
  <c r="C256" i="20"/>
  <c r="D268" i="20" s="1"/>
  <c r="F256" i="20"/>
  <c r="H256" i="20"/>
  <c r="J256" i="20"/>
  <c r="J271" i="17"/>
  <c r="F271" i="17"/>
  <c r="D271" i="17"/>
  <c r="H271" i="17"/>
  <c r="D271" i="12"/>
  <c r="F271" i="12"/>
  <c r="H271" i="12"/>
  <c r="I271" i="12"/>
  <c r="K271" i="12"/>
  <c r="M271" i="12"/>
  <c r="F272" i="29"/>
  <c r="D272" i="29"/>
  <c r="C271" i="12" l="1"/>
  <c r="H245" i="18"/>
  <c r="F245" i="18"/>
  <c r="D245" i="18"/>
  <c r="F270" i="13"/>
  <c r="D270" i="13"/>
  <c r="F267" i="11"/>
  <c r="D267" i="19"/>
  <c r="F267" i="19"/>
  <c r="H267" i="19"/>
  <c r="J267" i="19"/>
  <c r="M286" i="9" l="1"/>
  <c r="F286" i="9"/>
  <c r="D286" i="9"/>
  <c r="K286" i="9"/>
  <c r="F293" i="26"/>
  <c r="D293" i="26"/>
  <c r="F265" i="23"/>
  <c r="D265" i="23"/>
  <c r="F269" i="22"/>
  <c r="D269" i="22"/>
  <c r="T255" i="20" l="1"/>
  <c r="F255" i="20"/>
  <c r="C255" i="20"/>
  <c r="D267" i="20" s="1"/>
  <c r="H255" i="20"/>
  <c r="J255" i="20"/>
  <c r="L255" i="20"/>
  <c r="N255" i="20"/>
  <c r="P255" i="20"/>
  <c r="R255" i="20"/>
  <c r="V255" i="20"/>
  <c r="X255" i="20"/>
  <c r="Z255" i="20"/>
  <c r="AB255" i="20"/>
  <c r="AD255" i="20"/>
  <c r="J270" i="17"/>
  <c r="H270" i="17"/>
  <c r="F270" i="17"/>
  <c r="D270" i="17"/>
  <c r="M270" i="12" l="1"/>
  <c r="K270" i="12"/>
  <c r="H270" i="12"/>
  <c r="D270" i="12"/>
  <c r="D27" i="12" s="1"/>
  <c r="I270" i="12"/>
  <c r="I27" i="12" s="1"/>
  <c r="F271" i="29"/>
  <c r="D271" i="29"/>
  <c r="C270" i="12" l="1"/>
  <c r="C27" i="12" s="1"/>
  <c r="H244" i="18" l="1"/>
  <c r="D244" i="18"/>
  <c r="F244" i="18"/>
  <c r="F269" i="13"/>
  <c r="D269" i="13"/>
  <c r="F266" i="11"/>
  <c r="J266" i="19"/>
  <c r="D266" i="19"/>
  <c r="F266" i="19"/>
  <c r="H266" i="19"/>
  <c r="F285" i="9"/>
  <c r="D285" i="9"/>
  <c r="K285" i="9"/>
  <c r="M285" i="9"/>
  <c r="D292" i="26"/>
  <c r="F292" i="26"/>
  <c r="F264" i="23" l="1"/>
  <c r="D264" i="23"/>
  <c r="F268" i="22"/>
  <c r="D268" i="22"/>
  <c r="F254" i="20" l="1"/>
  <c r="X254" i="20"/>
  <c r="Z254" i="20"/>
  <c r="AB254" i="20"/>
  <c r="AD254" i="20"/>
  <c r="L254" i="20"/>
  <c r="N254" i="20"/>
  <c r="P254" i="20"/>
  <c r="R254" i="20"/>
  <c r="T254" i="20"/>
  <c r="V254" i="20"/>
  <c r="C254" i="20"/>
  <c r="D266" i="20" s="1"/>
  <c r="H254" i="20"/>
  <c r="J254" i="20"/>
  <c r="H269" i="17" l="1"/>
  <c r="D269" i="17"/>
  <c r="F269" i="17"/>
  <c r="J269" i="17"/>
  <c r="M269" i="12"/>
  <c r="F269" i="12"/>
  <c r="D269" i="12"/>
  <c r="H269" i="12"/>
  <c r="I269" i="12"/>
  <c r="K269" i="12"/>
  <c r="F270" i="29"/>
  <c r="D270" i="29"/>
  <c r="C269" i="12" l="1"/>
  <c r="F268" i="13"/>
  <c r="D268" i="13"/>
  <c r="F263" i="23" l="1"/>
  <c r="F265" i="11"/>
  <c r="J265" i="19"/>
  <c r="D265" i="19"/>
  <c r="F265" i="19"/>
  <c r="H265" i="19"/>
  <c r="M284" i="9"/>
  <c r="K284" i="9"/>
  <c r="D284" i="9"/>
  <c r="F284" i="9"/>
  <c r="F291" i="26"/>
  <c r="D291" i="26"/>
  <c r="D243" i="18"/>
  <c r="F243" i="18"/>
  <c r="H243" i="18"/>
  <c r="D263" i="23" l="1"/>
  <c r="F267" i="22"/>
  <c r="D267" i="22"/>
  <c r="AD253" i="20"/>
  <c r="T253" i="20"/>
  <c r="F253" i="20"/>
  <c r="C253" i="20"/>
  <c r="D265" i="20" s="1"/>
  <c r="H253" i="20"/>
  <c r="J253" i="20"/>
  <c r="L253" i="20"/>
  <c r="N253" i="20"/>
  <c r="P253" i="20"/>
  <c r="R253" i="20"/>
  <c r="V253" i="20"/>
  <c r="X253" i="20"/>
  <c r="Z253" i="20"/>
  <c r="AB253" i="20"/>
  <c r="J268" i="17"/>
  <c r="F268" i="17"/>
  <c r="D268" i="17"/>
  <c r="H268" i="17"/>
  <c r="M268" i="12"/>
  <c r="F268" i="12"/>
  <c r="F269" i="29"/>
  <c r="D269" i="29"/>
  <c r="D268" i="12"/>
  <c r="H268" i="12"/>
  <c r="I268" i="12"/>
  <c r="K268" i="12"/>
  <c r="C268" i="12" l="1"/>
  <c r="M283" i="9" l="1"/>
  <c r="K283" i="9"/>
  <c r="J264" i="19" l="1"/>
  <c r="H264" i="19"/>
  <c r="D264" i="19"/>
  <c r="F264" i="11"/>
  <c r="F267" i="13"/>
  <c r="D267" i="13"/>
  <c r="D242" i="18"/>
  <c r="F242" i="18"/>
  <c r="H242" i="18"/>
  <c r="F264" i="19"/>
  <c r="D282" i="9"/>
  <c r="F283" i="9"/>
  <c r="D283" i="9"/>
  <c r="F290" i="26"/>
  <c r="D290" i="26"/>
  <c r="F262" i="23"/>
  <c r="D262" i="23"/>
  <c r="F266" i="22" l="1"/>
  <c r="D266" i="22"/>
  <c r="C252" i="20" l="1"/>
  <c r="F252" i="20"/>
  <c r="H252" i="20"/>
  <c r="J252" i="20"/>
  <c r="L252" i="20"/>
  <c r="N252" i="20"/>
  <c r="P252" i="20"/>
  <c r="R252" i="20"/>
  <c r="T252" i="20"/>
  <c r="V252" i="20"/>
  <c r="X252" i="20"/>
  <c r="Z252" i="20"/>
  <c r="AB252" i="20"/>
  <c r="AD252" i="20"/>
  <c r="D264" i="20" l="1"/>
  <c r="J267" i="17"/>
  <c r="D267" i="17"/>
  <c r="F267" i="17"/>
  <c r="H267" i="17"/>
  <c r="D267" i="12"/>
  <c r="F267" i="12"/>
  <c r="H267" i="12"/>
  <c r="I267" i="12"/>
  <c r="K267" i="12"/>
  <c r="M267" i="12"/>
  <c r="F268" i="29"/>
  <c r="D268" i="29"/>
  <c r="C267" i="12" l="1"/>
  <c r="D239" i="23"/>
  <c r="H241" i="18" l="1"/>
  <c r="F241" i="18"/>
  <c r="D241" i="18"/>
  <c r="F266" i="13"/>
  <c r="D266" i="13"/>
  <c r="F263" i="11"/>
  <c r="J263" i="19"/>
  <c r="H263" i="19"/>
  <c r="F263" i="19"/>
  <c r="D263" i="19"/>
  <c r="M282" i="9"/>
  <c r="K282" i="9"/>
  <c r="F282" i="9"/>
  <c r="F289" i="26"/>
  <c r="D289" i="26"/>
  <c r="F261" i="23"/>
  <c r="D261" i="23"/>
  <c r="F265" i="22"/>
  <c r="D265" i="22"/>
  <c r="AD251" i="20"/>
  <c r="N251" i="20"/>
  <c r="F251" i="20"/>
  <c r="C251" i="20"/>
  <c r="D263" i="20" s="1"/>
  <c r="H251" i="20"/>
  <c r="J251" i="20"/>
  <c r="L251" i="20"/>
  <c r="P251" i="20"/>
  <c r="R251" i="20"/>
  <c r="T251" i="20"/>
  <c r="V251" i="20"/>
  <c r="X251" i="20"/>
  <c r="Z251" i="20"/>
  <c r="AB251" i="20"/>
  <c r="J266" i="17"/>
  <c r="H266" i="17"/>
  <c r="F266" i="17"/>
  <c r="D266" i="17"/>
  <c r="M266" i="12"/>
  <c r="K266" i="12"/>
  <c r="H266" i="12"/>
  <c r="F266" i="12"/>
  <c r="D266" i="12"/>
  <c r="I266" i="12"/>
  <c r="F265" i="29"/>
  <c r="F267" i="29"/>
  <c r="D267" i="29"/>
  <c r="D266" i="29"/>
  <c r="C266" i="12" l="1"/>
  <c r="H240" i="18" l="1"/>
  <c r="F240" i="18"/>
  <c r="D240" i="18"/>
  <c r="H239" i="18"/>
  <c r="F239" i="18"/>
  <c r="D239" i="18"/>
  <c r="F265" i="13"/>
  <c r="D265" i="13"/>
  <c r="F264" i="13"/>
  <c r="D264" i="13"/>
  <c r="F262" i="11"/>
  <c r="F261" i="11"/>
  <c r="J262" i="19"/>
  <c r="H262" i="19"/>
  <c r="F262" i="19"/>
  <c r="D262" i="19"/>
  <c r="J261" i="19"/>
  <c r="H261" i="19"/>
  <c r="F261" i="19"/>
  <c r="D261" i="19"/>
  <c r="M281" i="9"/>
  <c r="K281" i="9"/>
  <c r="D280" i="9"/>
  <c r="F281" i="9"/>
  <c r="D281" i="9"/>
  <c r="M280" i="9"/>
  <c r="M279" i="9"/>
  <c r="K280" i="9"/>
  <c r="K279" i="9"/>
  <c r="F280" i="9"/>
  <c r="F279" i="9"/>
  <c r="D279" i="9"/>
  <c r="F288" i="26"/>
  <c r="F287" i="26"/>
  <c r="D288" i="26"/>
  <c r="D287" i="26"/>
  <c r="F260" i="23"/>
  <c r="F259" i="23"/>
  <c r="D260" i="23"/>
  <c r="D259" i="23"/>
  <c r="F264" i="22"/>
  <c r="F263" i="22"/>
  <c r="D264" i="22"/>
  <c r="D263" i="22"/>
  <c r="AD249" i="20"/>
  <c r="AB250" i="20"/>
  <c r="AB249" i="20"/>
  <c r="X250" i="20"/>
  <c r="X249" i="20"/>
  <c r="V250" i="20"/>
  <c r="V249" i="20"/>
  <c r="T250" i="20"/>
  <c r="T249" i="20"/>
  <c r="R250" i="20"/>
  <c r="R249" i="20"/>
  <c r="P250" i="20"/>
  <c r="P249" i="20"/>
  <c r="N250" i="20"/>
  <c r="N249" i="20"/>
  <c r="L250" i="20"/>
  <c r="L249" i="20"/>
  <c r="J250" i="20"/>
  <c r="J249" i="20"/>
  <c r="H250" i="20"/>
  <c r="H249" i="20"/>
  <c r="F250" i="20"/>
  <c r="F249" i="20"/>
  <c r="J265" i="17"/>
  <c r="F265" i="17"/>
  <c r="D265" i="17"/>
  <c r="D264" i="17"/>
  <c r="M265" i="12"/>
  <c r="K265" i="12"/>
  <c r="M264" i="12"/>
  <c r="K264" i="12"/>
  <c r="H265" i="12"/>
  <c r="F265" i="12"/>
  <c r="H264" i="12"/>
  <c r="F264" i="12"/>
  <c r="F266" i="29"/>
  <c r="D265" i="29"/>
  <c r="D264" i="12" l="1"/>
  <c r="F264" i="17"/>
  <c r="H264" i="17"/>
  <c r="J264" i="17"/>
  <c r="C250" i="20"/>
  <c r="AD250" i="20"/>
  <c r="AD248" i="20"/>
  <c r="AB248" i="20"/>
  <c r="Z250" i="20"/>
  <c r="Z249" i="20"/>
  <c r="Z248" i="20"/>
  <c r="X248" i="20"/>
  <c r="V248" i="20"/>
  <c r="T248" i="20"/>
  <c r="R248" i="20"/>
  <c r="P248" i="20"/>
  <c r="J248" i="20"/>
  <c r="H248" i="20"/>
  <c r="N248" i="20"/>
  <c r="L248" i="20"/>
  <c r="F247" i="20"/>
  <c r="F248" i="20"/>
  <c r="C249" i="20"/>
  <c r="D261" i="20" s="1"/>
  <c r="I264" i="12"/>
  <c r="F264" i="29"/>
  <c r="D264" i="29"/>
  <c r="C264" i="12" l="1"/>
  <c r="D262" i="20"/>
  <c r="I265" i="12"/>
  <c r="D265" i="12"/>
  <c r="C265" i="12" l="1"/>
  <c r="H238" i="18" l="1"/>
  <c r="F238" i="18"/>
  <c r="D238" i="18"/>
  <c r="F260" i="11"/>
  <c r="J260" i="19"/>
  <c r="H260" i="19"/>
  <c r="F260" i="19"/>
  <c r="D260" i="19"/>
  <c r="F286" i="26"/>
  <c r="D286" i="26"/>
  <c r="F258" i="23"/>
  <c r="D258" i="23"/>
  <c r="D257" i="23"/>
  <c r="F262" i="22" l="1"/>
  <c r="F261" i="22"/>
  <c r="D262" i="22"/>
  <c r="D261" i="22"/>
  <c r="H230" i="18" l="1"/>
  <c r="H231" i="18"/>
  <c r="H232" i="18"/>
  <c r="H233" i="18"/>
  <c r="H234" i="18"/>
  <c r="H235" i="18"/>
  <c r="H236" i="18"/>
  <c r="H237" i="18"/>
  <c r="H222" i="18"/>
  <c r="H223" i="18"/>
  <c r="H224" i="18"/>
  <c r="H225" i="18"/>
  <c r="H226" i="18"/>
  <c r="H227" i="18"/>
  <c r="H228" i="18"/>
  <c r="H229" i="18"/>
  <c r="H221" i="18"/>
  <c r="H220" i="18"/>
  <c r="D237" i="18" l="1"/>
  <c r="F237" i="18"/>
  <c r="E21" i="18" l="1"/>
  <c r="G21" i="18"/>
  <c r="E22" i="18"/>
  <c r="G22" i="18"/>
  <c r="C22" i="18"/>
  <c r="C21" i="18"/>
  <c r="E25" i="13"/>
  <c r="F26" i="13" s="1"/>
  <c r="C25" i="13"/>
  <c r="D26" i="13" s="1"/>
  <c r="E24" i="13"/>
  <c r="C24" i="13"/>
  <c r="E26" i="19"/>
  <c r="G26" i="19"/>
  <c r="H27" i="19" s="1"/>
  <c r="I26" i="19"/>
  <c r="J27" i="19" s="1"/>
  <c r="C26" i="19"/>
  <c r="D27" i="19" s="1"/>
  <c r="E25" i="19"/>
  <c r="G25" i="19"/>
  <c r="I25" i="19"/>
  <c r="C25" i="19"/>
  <c r="M25" i="9"/>
  <c r="K25" i="9"/>
  <c r="F24" i="9"/>
  <c r="F25" i="9"/>
  <c r="D25" i="9"/>
  <c r="F23" i="27"/>
  <c r="D36" i="26"/>
  <c r="F36" i="26"/>
  <c r="D24" i="23"/>
  <c r="D25" i="23"/>
  <c r="F24" i="23"/>
  <c r="F25" i="23"/>
  <c r="E245" i="22"/>
  <c r="E24" i="22"/>
  <c r="C24" i="22"/>
  <c r="E195" i="20"/>
  <c r="F196" i="20" s="1"/>
  <c r="G195" i="20"/>
  <c r="H196" i="20" s="1"/>
  <c r="I195" i="20"/>
  <c r="J196" i="20" s="1"/>
  <c r="K195" i="20"/>
  <c r="L196" i="20" s="1"/>
  <c r="M195" i="20"/>
  <c r="N196" i="20" s="1"/>
  <c r="O195" i="20"/>
  <c r="P196" i="20" s="1"/>
  <c r="Q195" i="20"/>
  <c r="R196" i="20" s="1"/>
  <c r="S195" i="20"/>
  <c r="T196" i="20" s="1"/>
  <c r="U195" i="20"/>
  <c r="V196" i="20" s="1"/>
  <c r="W195" i="20"/>
  <c r="X196" i="20" s="1"/>
  <c r="Y195" i="20"/>
  <c r="Z196" i="20" s="1"/>
  <c r="AA195" i="20"/>
  <c r="AB196" i="20" s="1"/>
  <c r="AC195" i="20"/>
  <c r="AD196" i="20" s="1"/>
  <c r="E194" i="20"/>
  <c r="F195" i="20" s="1"/>
  <c r="G194" i="20"/>
  <c r="I194" i="20"/>
  <c r="K194" i="20"/>
  <c r="M194" i="20"/>
  <c r="N195" i="20" s="1"/>
  <c r="O194" i="20"/>
  <c r="Q194" i="20"/>
  <c r="S194" i="20"/>
  <c r="U194" i="20"/>
  <c r="W194" i="20"/>
  <c r="Y194" i="20"/>
  <c r="AA194" i="20"/>
  <c r="AC194" i="20"/>
  <c r="I25" i="17"/>
  <c r="J26" i="17" s="1"/>
  <c r="F25" i="17"/>
  <c r="G25" i="17"/>
  <c r="H26" i="17" s="1"/>
  <c r="C25" i="17"/>
  <c r="D26" i="17" s="1"/>
  <c r="F256" i="13"/>
  <c r="F257" i="13"/>
  <c r="F258" i="13"/>
  <c r="F259" i="13"/>
  <c r="F260" i="13"/>
  <c r="F261" i="13"/>
  <c r="F262" i="13"/>
  <c r="F263" i="13"/>
  <c r="F246" i="13"/>
  <c r="F247" i="13"/>
  <c r="F248" i="13"/>
  <c r="F249" i="13"/>
  <c r="F250" i="13"/>
  <c r="F251" i="13"/>
  <c r="F252" i="13"/>
  <c r="F253" i="13"/>
  <c r="F254" i="13"/>
  <c r="F255" i="13"/>
  <c r="F236" i="13"/>
  <c r="F237" i="13"/>
  <c r="F238" i="13"/>
  <c r="F239" i="13"/>
  <c r="F240" i="13"/>
  <c r="F241" i="13"/>
  <c r="F242" i="13"/>
  <c r="F243" i="13"/>
  <c r="F244" i="13"/>
  <c r="F245" i="13"/>
  <c r="F26" i="19" l="1"/>
  <c r="F27" i="19"/>
  <c r="Z195" i="20"/>
  <c r="J195" i="20"/>
  <c r="D25" i="13"/>
  <c r="V195" i="20"/>
  <c r="AD195" i="20"/>
  <c r="R195" i="20"/>
  <c r="F25" i="13"/>
  <c r="H22" i="18"/>
  <c r="H23" i="18"/>
  <c r="F245" i="22"/>
  <c r="F246" i="22"/>
  <c r="H26" i="19"/>
  <c r="F22" i="18"/>
  <c r="F23" i="18"/>
  <c r="H195" i="20"/>
  <c r="L195" i="20"/>
  <c r="P195" i="20"/>
  <c r="T195" i="20"/>
  <c r="X195" i="20"/>
  <c r="AB195" i="20"/>
  <c r="J26" i="19"/>
  <c r="D26" i="19"/>
  <c r="D22" i="18"/>
  <c r="D23" i="18"/>
  <c r="J25" i="17"/>
  <c r="F258" i="11"/>
  <c r="F259" i="11"/>
  <c r="F285" i="26"/>
  <c r="D285" i="26"/>
  <c r="D263" i="13" l="1"/>
  <c r="D258" i="13"/>
  <c r="D259" i="13"/>
  <c r="D260" i="13"/>
  <c r="D261" i="13"/>
  <c r="D262" i="13"/>
  <c r="AD247" i="20" l="1"/>
  <c r="AB247" i="20"/>
  <c r="Z246" i="20"/>
  <c r="Z247" i="20"/>
  <c r="X246" i="20"/>
  <c r="X247" i="20"/>
  <c r="V246" i="20"/>
  <c r="V247" i="20"/>
  <c r="T246" i="20"/>
  <c r="T247" i="20"/>
  <c r="R246" i="20"/>
  <c r="R247" i="20"/>
  <c r="P246" i="20"/>
  <c r="P247" i="20"/>
  <c r="N246" i="20"/>
  <c r="N247" i="20"/>
  <c r="L246" i="20"/>
  <c r="L247" i="20"/>
  <c r="J246" i="20"/>
  <c r="J247" i="20"/>
  <c r="H246" i="20"/>
  <c r="H247" i="20"/>
  <c r="F246" i="20"/>
  <c r="C248" i="20"/>
  <c r="C247" i="20"/>
  <c r="AB246" i="20"/>
  <c r="AD246" i="20"/>
  <c r="C246" i="20"/>
  <c r="D258" i="20" s="1"/>
  <c r="D263" i="29"/>
  <c r="F263" i="29"/>
  <c r="C196" i="20" l="1"/>
  <c r="D260" i="20"/>
  <c r="D259" i="20"/>
  <c r="C245" i="20"/>
  <c r="D257" i="20" s="1"/>
  <c r="D253" i="13" l="1"/>
  <c r="D254" i="13"/>
  <c r="D255" i="13"/>
  <c r="D256" i="13"/>
  <c r="D257" i="13"/>
  <c r="D246" i="13"/>
  <c r="D247" i="13"/>
  <c r="D248" i="13"/>
  <c r="D249" i="13"/>
  <c r="D250" i="13"/>
  <c r="D251" i="13"/>
  <c r="D252" i="13"/>
  <c r="D245" i="13"/>
  <c r="D230" i="18" l="1"/>
  <c r="D231" i="18"/>
  <c r="F230" i="18"/>
  <c r="F231" i="18"/>
  <c r="F232" i="18" l="1"/>
  <c r="D232" i="18"/>
  <c r="D224" i="18" l="1"/>
  <c r="F224" i="18"/>
  <c r="F261" i="27" l="1"/>
  <c r="F262" i="27"/>
  <c r="F263" i="27"/>
  <c r="F264" i="27"/>
  <c r="F265" i="27"/>
  <c r="F249" i="27"/>
  <c r="F250" i="27"/>
  <c r="F251" i="27"/>
  <c r="F252" i="27"/>
  <c r="F253" i="27"/>
  <c r="F254" i="27"/>
  <c r="F255" i="27"/>
  <c r="F256" i="27"/>
  <c r="F257" i="27"/>
  <c r="F258" i="27"/>
  <c r="F259" i="27"/>
  <c r="F260" i="27"/>
  <c r="F257" i="22" l="1"/>
  <c r="F258" i="22"/>
  <c r="F259" i="22"/>
  <c r="F260" i="22"/>
  <c r="F250" i="22"/>
  <c r="F251" i="22"/>
  <c r="F252" i="22"/>
  <c r="F253" i="22"/>
  <c r="F254" i="22"/>
  <c r="F255" i="22"/>
  <c r="F256" i="22"/>
  <c r="F249" i="22"/>
  <c r="D240" i="22"/>
  <c r="D241" i="22"/>
  <c r="F241" i="22"/>
  <c r="F240" i="22"/>
  <c r="F238" i="22"/>
  <c r="F239" i="22"/>
  <c r="D238" i="22"/>
  <c r="D239" i="22"/>
  <c r="D259" i="19"/>
  <c r="D255" i="19"/>
  <c r="D256" i="19"/>
  <c r="D257" i="19"/>
  <c r="D258" i="19"/>
  <c r="F255" i="19"/>
  <c r="F256" i="19"/>
  <c r="F257" i="19"/>
  <c r="F258" i="19"/>
  <c r="F243" i="19"/>
  <c r="F245" i="19"/>
  <c r="F247" i="19"/>
  <c r="F248" i="19"/>
  <c r="F249" i="19"/>
  <c r="F250" i="19"/>
  <c r="F251" i="19"/>
  <c r="F252" i="19"/>
  <c r="F253" i="19"/>
  <c r="F254" i="19"/>
  <c r="D243" i="19"/>
  <c r="D244" i="19"/>
  <c r="D245" i="19"/>
  <c r="D246" i="19"/>
  <c r="D247" i="19"/>
  <c r="D248" i="19"/>
  <c r="D249" i="19"/>
  <c r="D250" i="19"/>
  <c r="D251" i="19"/>
  <c r="D252" i="19"/>
  <c r="D253" i="19"/>
  <c r="D254" i="19"/>
  <c r="F257" i="23"/>
  <c r="F248" i="23"/>
  <c r="F249" i="23"/>
  <c r="F250" i="23"/>
  <c r="F251" i="23"/>
  <c r="F252" i="23"/>
  <c r="F253" i="23"/>
  <c r="F254" i="23"/>
  <c r="F255" i="23"/>
  <c r="F256" i="23"/>
  <c r="D245" i="23"/>
  <c r="D246" i="23"/>
  <c r="D247" i="23"/>
  <c r="D248" i="23"/>
  <c r="D249" i="23"/>
  <c r="D250" i="23"/>
  <c r="D251" i="23"/>
  <c r="D252" i="23"/>
  <c r="D253" i="23"/>
  <c r="D254" i="23"/>
  <c r="D255" i="23"/>
  <c r="D256" i="23"/>
  <c r="D241" i="23" l="1"/>
  <c r="D242" i="23"/>
  <c r="D243" i="23"/>
  <c r="D244" i="23"/>
  <c r="F244" i="23"/>
  <c r="F245" i="23"/>
  <c r="F246" i="23"/>
  <c r="F247" i="23"/>
  <c r="F241" i="23"/>
  <c r="F242" i="23"/>
  <c r="F243" i="23"/>
  <c r="F233" i="18" l="1"/>
  <c r="F234" i="18"/>
  <c r="F235" i="18"/>
  <c r="F236" i="18"/>
  <c r="F222" i="18"/>
  <c r="F223" i="18"/>
  <c r="F225" i="18"/>
  <c r="F226" i="18"/>
  <c r="F227" i="18"/>
  <c r="F228" i="18"/>
  <c r="F229" i="18"/>
  <c r="F221" i="18"/>
  <c r="D235" i="18"/>
  <c r="D236" i="18"/>
  <c r="D222" i="18"/>
  <c r="D223" i="18"/>
  <c r="D225" i="18"/>
  <c r="D226" i="18"/>
  <c r="D227" i="18"/>
  <c r="D228" i="18"/>
  <c r="D229" i="18"/>
  <c r="D233" i="18"/>
  <c r="D234" i="18"/>
  <c r="D221" i="18"/>
  <c r="F262" i="9" l="1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D271" i="9"/>
  <c r="D272" i="9"/>
  <c r="D273" i="9"/>
  <c r="D274" i="9"/>
  <c r="D275" i="9"/>
  <c r="D276" i="9"/>
  <c r="D277" i="9"/>
  <c r="D278" i="9"/>
  <c r="D264" i="9"/>
  <c r="D265" i="9"/>
  <c r="D266" i="9"/>
  <c r="D267" i="9"/>
  <c r="D268" i="9"/>
  <c r="D269" i="9"/>
  <c r="D270" i="9"/>
  <c r="D263" i="9"/>
  <c r="D262" i="9"/>
  <c r="M275" i="9"/>
  <c r="M276" i="9"/>
  <c r="M277" i="9"/>
  <c r="M278" i="9"/>
  <c r="K275" i="9"/>
  <c r="K276" i="9"/>
  <c r="K277" i="9"/>
  <c r="K278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K273" i="9"/>
  <c r="K274" i="9"/>
  <c r="K263" i="9"/>
  <c r="K264" i="9"/>
  <c r="K265" i="9"/>
  <c r="K266" i="9"/>
  <c r="K267" i="9"/>
  <c r="K268" i="9"/>
  <c r="K269" i="9"/>
  <c r="K270" i="9"/>
  <c r="K271" i="9"/>
  <c r="K272" i="9"/>
  <c r="K262" i="9"/>
  <c r="F269" i="26" l="1"/>
  <c r="F270" i="26"/>
  <c r="F271" i="26"/>
  <c r="F272" i="26"/>
  <c r="F273" i="26"/>
  <c r="F274" i="26"/>
  <c r="F275" i="26"/>
  <c r="F276" i="26"/>
  <c r="F277" i="26"/>
  <c r="F278" i="26"/>
  <c r="F279" i="26"/>
  <c r="F280" i="26"/>
  <c r="F281" i="26"/>
  <c r="F282" i="26"/>
  <c r="F283" i="26"/>
  <c r="F284" i="26"/>
  <c r="D269" i="26"/>
  <c r="D270" i="26"/>
  <c r="D271" i="26"/>
  <c r="D272" i="26"/>
  <c r="D273" i="26"/>
  <c r="D274" i="26"/>
  <c r="D275" i="26"/>
  <c r="D276" i="26"/>
  <c r="D277" i="26"/>
  <c r="D278" i="26"/>
  <c r="D279" i="26"/>
  <c r="D280" i="26"/>
  <c r="D281" i="26"/>
  <c r="D282" i="26"/>
  <c r="D283" i="26"/>
  <c r="D284" i="26"/>
  <c r="D268" i="26"/>
  <c r="R239" i="20" l="1"/>
  <c r="P233" i="20"/>
  <c r="C233" i="20"/>
  <c r="F233" i="20"/>
  <c r="H233" i="20"/>
  <c r="J233" i="20"/>
  <c r="L233" i="20"/>
  <c r="N233" i="20"/>
  <c r="R233" i="20"/>
  <c r="T233" i="20"/>
  <c r="V233" i="20"/>
  <c r="X233" i="20"/>
  <c r="Z233" i="20"/>
  <c r="AB233" i="20"/>
  <c r="AD233" i="20"/>
  <c r="C234" i="20"/>
  <c r="D246" i="20" s="1"/>
  <c r="F234" i="20"/>
  <c r="H234" i="20"/>
  <c r="J234" i="20"/>
  <c r="L234" i="20"/>
  <c r="N234" i="20"/>
  <c r="P234" i="20"/>
  <c r="R234" i="20"/>
  <c r="T234" i="20"/>
  <c r="V234" i="20"/>
  <c r="X234" i="20"/>
  <c r="Z234" i="20"/>
  <c r="AB234" i="20"/>
  <c r="AD234" i="20"/>
  <c r="C235" i="20"/>
  <c r="D247" i="20" s="1"/>
  <c r="F235" i="20"/>
  <c r="H235" i="20"/>
  <c r="J235" i="20"/>
  <c r="L235" i="20"/>
  <c r="N235" i="20"/>
  <c r="P235" i="20"/>
  <c r="R235" i="20"/>
  <c r="T235" i="20"/>
  <c r="V235" i="20"/>
  <c r="X235" i="20"/>
  <c r="Z235" i="20"/>
  <c r="AB235" i="20"/>
  <c r="AD235" i="20"/>
  <c r="C236" i="20"/>
  <c r="D248" i="20" s="1"/>
  <c r="F236" i="20"/>
  <c r="H236" i="20"/>
  <c r="J236" i="20"/>
  <c r="L236" i="20"/>
  <c r="N236" i="20"/>
  <c r="P236" i="20"/>
  <c r="R236" i="20"/>
  <c r="T236" i="20"/>
  <c r="V236" i="20"/>
  <c r="X236" i="20"/>
  <c r="Z236" i="20"/>
  <c r="AB236" i="20"/>
  <c r="AD236" i="20"/>
  <c r="C237" i="20"/>
  <c r="D249" i="20" s="1"/>
  <c r="F237" i="20"/>
  <c r="H237" i="20"/>
  <c r="J237" i="20"/>
  <c r="L237" i="20"/>
  <c r="N237" i="20"/>
  <c r="P237" i="20"/>
  <c r="R237" i="20"/>
  <c r="T237" i="20"/>
  <c r="V237" i="20"/>
  <c r="X237" i="20"/>
  <c r="Z237" i="20"/>
  <c r="AB237" i="20"/>
  <c r="AD237" i="20"/>
  <c r="C238" i="20"/>
  <c r="D250" i="20" s="1"/>
  <c r="F238" i="20"/>
  <c r="H238" i="20"/>
  <c r="J238" i="20"/>
  <c r="L238" i="20"/>
  <c r="N238" i="20"/>
  <c r="P238" i="20"/>
  <c r="R238" i="20"/>
  <c r="T238" i="20"/>
  <c r="V238" i="20"/>
  <c r="X238" i="20"/>
  <c r="Z238" i="20"/>
  <c r="AB238" i="20"/>
  <c r="AD238" i="20"/>
  <c r="C239" i="20"/>
  <c r="D251" i="20" s="1"/>
  <c r="F239" i="20"/>
  <c r="H239" i="20"/>
  <c r="J239" i="20"/>
  <c r="L239" i="20"/>
  <c r="N239" i="20"/>
  <c r="P239" i="20"/>
  <c r="T239" i="20"/>
  <c r="V239" i="20"/>
  <c r="X239" i="20"/>
  <c r="Z239" i="20"/>
  <c r="AB239" i="20"/>
  <c r="AD239" i="20"/>
  <c r="C240" i="20"/>
  <c r="D252" i="20" s="1"/>
  <c r="F240" i="20"/>
  <c r="H240" i="20"/>
  <c r="J240" i="20"/>
  <c r="L240" i="20"/>
  <c r="N240" i="20"/>
  <c r="P240" i="20"/>
  <c r="R240" i="20"/>
  <c r="T240" i="20"/>
  <c r="V240" i="20"/>
  <c r="X240" i="20"/>
  <c r="Z240" i="20"/>
  <c r="AB240" i="20"/>
  <c r="AD240" i="20"/>
  <c r="C241" i="20"/>
  <c r="D253" i="20" s="1"/>
  <c r="F241" i="20"/>
  <c r="H241" i="20"/>
  <c r="J241" i="20"/>
  <c r="L241" i="20"/>
  <c r="N241" i="20"/>
  <c r="P241" i="20"/>
  <c r="R241" i="20"/>
  <c r="T241" i="20"/>
  <c r="V241" i="20"/>
  <c r="X241" i="20"/>
  <c r="Z241" i="20"/>
  <c r="AB241" i="20"/>
  <c r="AD241" i="20"/>
  <c r="C242" i="20"/>
  <c r="D254" i="20" s="1"/>
  <c r="F242" i="20"/>
  <c r="H242" i="20"/>
  <c r="J242" i="20"/>
  <c r="L242" i="20"/>
  <c r="N242" i="20"/>
  <c r="P242" i="20"/>
  <c r="R242" i="20"/>
  <c r="T242" i="20"/>
  <c r="V242" i="20"/>
  <c r="X242" i="20"/>
  <c r="Z242" i="20"/>
  <c r="AB242" i="20"/>
  <c r="AD242" i="20"/>
  <c r="C243" i="20"/>
  <c r="D255" i="20" s="1"/>
  <c r="F243" i="20"/>
  <c r="H243" i="20"/>
  <c r="J243" i="20"/>
  <c r="L243" i="20"/>
  <c r="N243" i="20"/>
  <c r="P243" i="20"/>
  <c r="R243" i="20"/>
  <c r="T243" i="20"/>
  <c r="V243" i="20"/>
  <c r="X243" i="20"/>
  <c r="Z243" i="20"/>
  <c r="AB243" i="20"/>
  <c r="AD243" i="20"/>
  <c r="C244" i="20"/>
  <c r="D256" i="20" s="1"/>
  <c r="F244" i="20"/>
  <c r="H244" i="20"/>
  <c r="J244" i="20"/>
  <c r="L244" i="20"/>
  <c r="N244" i="20"/>
  <c r="P244" i="20"/>
  <c r="R244" i="20"/>
  <c r="T244" i="20"/>
  <c r="V244" i="20"/>
  <c r="X244" i="20"/>
  <c r="Z244" i="20"/>
  <c r="AB244" i="20"/>
  <c r="AD244" i="20"/>
  <c r="F245" i="20"/>
  <c r="H245" i="20"/>
  <c r="J245" i="20"/>
  <c r="L245" i="20"/>
  <c r="N245" i="20"/>
  <c r="P245" i="20"/>
  <c r="R245" i="20"/>
  <c r="T245" i="20"/>
  <c r="V245" i="20"/>
  <c r="X245" i="20"/>
  <c r="Z245" i="20"/>
  <c r="AB245" i="20"/>
  <c r="AD245" i="20"/>
  <c r="C195" i="20" l="1"/>
  <c r="D196" i="20" s="1"/>
  <c r="D245" i="20"/>
  <c r="J25" i="12"/>
  <c r="K26" i="12" s="1"/>
  <c r="G25" i="12"/>
  <c r="H26" i="12" s="1"/>
  <c r="E25" i="12"/>
  <c r="F26" i="12" s="1"/>
  <c r="M261" i="12"/>
  <c r="E25" i="29"/>
  <c r="F26" i="29" s="1"/>
  <c r="C25" i="29"/>
  <c r="C24" i="29"/>
  <c r="D23" i="11"/>
  <c r="D24" i="11"/>
  <c r="D25" i="29" l="1"/>
  <c r="D26" i="29"/>
  <c r="E24" i="11"/>
  <c r="F25" i="11" s="1"/>
  <c r="E23" i="11"/>
  <c r="F23" i="11" s="1"/>
  <c r="F255" i="11"/>
  <c r="F256" i="11"/>
  <c r="F257" i="11"/>
  <c r="F245" i="11"/>
  <c r="F243" i="11"/>
  <c r="F244" i="11"/>
  <c r="F24" i="11" l="1"/>
  <c r="F254" i="11"/>
  <c r="F253" i="11"/>
  <c r="F252" i="11"/>
  <c r="F251" i="11"/>
  <c r="F250" i="11"/>
  <c r="F249" i="11"/>
  <c r="F248" i="11"/>
  <c r="F247" i="11"/>
  <c r="F246" i="11"/>
  <c r="M256" i="12"/>
  <c r="F249" i="29"/>
  <c r="C232" i="20" l="1"/>
  <c r="D244" i="20" s="1"/>
  <c r="F232" i="20"/>
  <c r="H232" i="20"/>
  <c r="J232" i="20"/>
  <c r="L232" i="20"/>
  <c r="N232" i="20"/>
  <c r="P232" i="20"/>
  <c r="R232" i="20"/>
  <c r="T232" i="20"/>
  <c r="V232" i="20"/>
  <c r="X232" i="20"/>
  <c r="Z232" i="20"/>
  <c r="AB232" i="20"/>
  <c r="AD232" i="20"/>
  <c r="AD231" i="20"/>
  <c r="AB231" i="20"/>
  <c r="Z231" i="20"/>
  <c r="X231" i="20"/>
  <c r="V231" i="20"/>
  <c r="T231" i="20"/>
  <c r="R231" i="20"/>
  <c r="P231" i="20"/>
  <c r="N231" i="20"/>
  <c r="L231" i="20"/>
  <c r="J231" i="20"/>
  <c r="H231" i="20"/>
  <c r="F231" i="20"/>
  <c r="C231" i="20"/>
  <c r="D243" i="20" s="1"/>
  <c r="J253" i="19" l="1"/>
  <c r="J243" i="19"/>
  <c r="J244" i="19"/>
  <c r="J245" i="19"/>
  <c r="J246" i="19"/>
  <c r="J247" i="19"/>
  <c r="J248" i="19"/>
  <c r="J249" i="19"/>
  <c r="J250" i="19"/>
  <c r="J251" i="19"/>
  <c r="J252" i="19"/>
  <c r="J254" i="19"/>
  <c r="J255" i="19"/>
  <c r="J256" i="19"/>
  <c r="J257" i="19"/>
  <c r="J258" i="19"/>
  <c r="J259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58" i="17"/>
  <c r="J263" i="17" l="1"/>
  <c r="H263" i="17"/>
  <c r="F263" i="17"/>
  <c r="D263" i="17"/>
  <c r="J262" i="17"/>
  <c r="H262" i="17"/>
  <c r="F262" i="17"/>
  <c r="D262" i="17"/>
  <c r="J261" i="17"/>
  <c r="H261" i="17"/>
  <c r="F261" i="17"/>
  <c r="D261" i="17"/>
  <c r="J260" i="17"/>
  <c r="H260" i="17"/>
  <c r="F260" i="17"/>
  <c r="D260" i="17"/>
  <c r="J259" i="17"/>
  <c r="H259" i="17"/>
  <c r="F259" i="17"/>
  <c r="D259" i="17"/>
  <c r="J258" i="17"/>
  <c r="F258" i="17"/>
  <c r="D258" i="17"/>
  <c r="J257" i="17"/>
  <c r="H257" i="17"/>
  <c r="F257" i="17"/>
  <c r="D257" i="17"/>
  <c r="J256" i="17"/>
  <c r="H256" i="17"/>
  <c r="F256" i="17"/>
  <c r="D256" i="17"/>
  <c r="J255" i="17"/>
  <c r="H255" i="17"/>
  <c r="F255" i="17"/>
  <c r="D255" i="17"/>
  <c r="J254" i="17"/>
  <c r="H254" i="17"/>
  <c r="F254" i="17"/>
  <c r="D254" i="17"/>
  <c r="J253" i="17"/>
  <c r="H253" i="17"/>
  <c r="F253" i="17"/>
  <c r="D253" i="17"/>
  <c r="J252" i="17"/>
  <c r="H252" i="17"/>
  <c r="F252" i="17"/>
  <c r="D252" i="17"/>
  <c r="J251" i="17"/>
  <c r="H251" i="17"/>
  <c r="F251" i="17"/>
  <c r="D251" i="17"/>
  <c r="J250" i="17"/>
  <c r="H250" i="17"/>
  <c r="F250" i="17"/>
  <c r="D250" i="17"/>
  <c r="J249" i="17"/>
  <c r="H249" i="17"/>
  <c r="F249" i="17"/>
  <c r="D249" i="17"/>
  <c r="J248" i="17"/>
  <c r="H248" i="17"/>
  <c r="F248" i="17"/>
  <c r="D248" i="17"/>
  <c r="J247" i="17"/>
  <c r="H247" i="17"/>
  <c r="F247" i="17"/>
  <c r="D247" i="17"/>
  <c r="J246" i="17"/>
  <c r="H246" i="17"/>
  <c r="F246" i="17"/>
  <c r="D246" i="17"/>
  <c r="F247" i="29"/>
  <c r="F248" i="29"/>
  <c r="F250" i="29"/>
  <c r="F251" i="29"/>
  <c r="F252" i="29"/>
  <c r="F253" i="29"/>
  <c r="F254" i="29"/>
  <c r="F255" i="29"/>
  <c r="F256" i="29"/>
  <c r="F257" i="29"/>
  <c r="F258" i="29"/>
  <c r="F259" i="29"/>
  <c r="F260" i="29"/>
  <c r="F261" i="29"/>
  <c r="F262" i="29"/>
  <c r="D258" i="29"/>
  <c r="D259" i="29"/>
  <c r="D260" i="29"/>
  <c r="D261" i="29"/>
  <c r="D262" i="29"/>
  <c r="D247" i="29"/>
  <c r="D248" i="29"/>
  <c r="D249" i="29"/>
  <c r="D250" i="29"/>
  <c r="D251" i="29"/>
  <c r="D252" i="29"/>
  <c r="D253" i="29"/>
  <c r="D254" i="29"/>
  <c r="D255" i="29"/>
  <c r="D256" i="29"/>
  <c r="D257" i="29"/>
  <c r="M263" i="12" l="1"/>
  <c r="K263" i="12"/>
  <c r="I263" i="12"/>
  <c r="H263" i="12"/>
  <c r="F263" i="12"/>
  <c r="D263" i="12"/>
  <c r="M262" i="12"/>
  <c r="K262" i="12"/>
  <c r="I262" i="12"/>
  <c r="H262" i="12"/>
  <c r="F262" i="12"/>
  <c r="D262" i="12"/>
  <c r="K261" i="12"/>
  <c r="I261" i="12"/>
  <c r="H261" i="12"/>
  <c r="F261" i="12"/>
  <c r="D261" i="12"/>
  <c r="M260" i="12"/>
  <c r="K260" i="12"/>
  <c r="I260" i="12"/>
  <c r="H260" i="12"/>
  <c r="F260" i="12"/>
  <c r="D260" i="12"/>
  <c r="M259" i="12"/>
  <c r="K259" i="12"/>
  <c r="I259" i="12"/>
  <c r="H259" i="12"/>
  <c r="F259" i="12"/>
  <c r="D259" i="12"/>
  <c r="M258" i="12"/>
  <c r="K258" i="12"/>
  <c r="I258" i="12"/>
  <c r="H258" i="12"/>
  <c r="F258" i="12"/>
  <c r="D258" i="12"/>
  <c r="M257" i="12"/>
  <c r="K257" i="12"/>
  <c r="I257" i="12"/>
  <c r="H257" i="12"/>
  <c r="F257" i="12"/>
  <c r="D257" i="12"/>
  <c r="K256" i="12"/>
  <c r="I256" i="12"/>
  <c r="H256" i="12"/>
  <c r="F256" i="12"/>
  <c r="D256" i="12"/>
  <c r="M255" i="12"/>
  <c r="K255" i="12"/>
  <c r="I255" i="12"/>
  <c r="H255" i="12"/>
  <c r="F255" i="12"/>
  <c r="D255" i="12"/>
  <c r="M254" i="12"/>
  <c r="K254" i="12"/>
  <c r="I254" i="12"/>
  <c r="H254" i="12"/>
  <c r="F254" i="12"/>
  <c r="D254" i="12"/>
  <c r="M253" i="12"/>
  <c r="K253" i="12"/>
  <c r="I253" i="12"/>
  <c r="H253" i="12"/>
  <c r="F253" i="12"/>
  <c r="D253" i="12"/>
  <c r="M252" i="12"/>
  <c r="K252" i="12"/>
  <c r="I252" i="12"/>
  <c r="H252" i="12"/>
  <c r="F252" i="12"/>
  <c r="D252" i="12"/>
  <c r="M251" i="12"/>
  <c r="K251" i="12"/>
  <c r="I251" i="12"/>
  <c r="H251" i="12"/>
  <c r="F251" i="12"/>
  <c r="D251" i="12"/>
  <c r="M250" i="12"/>
  <c r="K250" i="12"/>
  <c r="I250" i="12"/>
  <c r="H250" i="12"/>
  <c r="F250" i="12"/>
  <c r="D250" i="12"/>
  <c r="M249" i="12"/>
  <c r="K249" i="12"/>
  <c r="I249" i="12"/>
  <c r="H249" i="12"/>
  <c r="F249" i="12"/>
  <c r="D249" i="12"/>
  <c r="M248" i="12"/>
  <c r="K248" i="12"/>
  <c r="I248" i="12"/>
  <c r="H248" i="12"/>
  <c r="F248" i="12"/>
  <c r="D248" i="12"/>
  <c r="M247" i="12"/>
  <c r="K247" i="12"/>
  <c r="I247" i="12"/>
  <c r="H247" i="12"/>
  <c r="F247" i="12"/>
  <c r="D247" i="12"/>
  <c r="M246" i="12"/>
  <c r="K246" i="12"/>
  <c r="I246" i="12"/>
  <c r="H246" i="12"/>
  <c r="F246" i="12"/>
  <c r="D246" i="12"/>
  <c r="I26" i="12" l="1"/>
  <c r="D26" i="12"/>
  <c r="I25" i="12"/>
  <c r="D25" i="12"/>
  <c r="C248" i="12"/>
  <c r="C246" i="12"/>
  <c r="C250" i="12"/>
  <c r="C252" i="12"/>
  <c r="C254" i="12"/>
  <c r="C251" i="12"/>
  <c r="C255" i="12"/>
  <c r="C259" i="12"/>
  <c r="C261" i="12"/>
  <c r="C263" i="12"/>
  <c r="C256" i="12"/>
  <c r="C258" i="12"/>
  <c r="C260" i="12"/>
  <c r="C262" i="12"/>
  <c r="C253" i="12"/>
  <c r="C247" i="12"/>
  <c r="C257" i="12"/>
  <c r="C249" i="12"/>
  <c r="C26" i="12" l="1"/>
  <c r="C25" i="12"/>
  <c r="F219" i="18"/>
  <c r="D242" i="19" l="1"/>
  <c r="F242" i="19"/>
  <c r="H242" i="19"/>
  <c r="J242" i="19"/>
  <c r="K261" i="9"/>
  <c r="M261" i="9"/>
  <c r="D261" i="9"/>
  <c r="F261" i="9"/>
  <c r="F248" i="27"/>
  <c r="G22" i="17"/>
  <c r="F268" i="26" l="1"/>
  <c r="F242" i="11"/>
  <c r="D240" i="23"/>
  <c r="F240" i="23"/>
  <c r="D237" i="22"/>
  <c r="F237" i="22"/>
  <c r="G24" i="17" l="1"/>
  <c r="H25" i="17" s="1"/>
  <c r="C24" i="17"/>
  <c r="D25" i="17" s="1"/>
  <c r="D245" i="17"/>
  <c r="F245" i="17"/>
  <c r="H245" i="17"/>
  <c r="J245" i="17"/>
  <c r="L24" i="12"/>
  <c r="M25" i="12" s="1"/>
  <c r="J24" i="12"/>
  <c r="K25" i="12" s="1"/>
  <c r="G24" i="12"/>
  <c r="H25" i="12" s="1"/>
  <c r="E24" i="12"/>
  <c r="F25" i="12" s="1"/>
  <c r="E24" i="29"/>
  <c r="D245" i="12"/>
  <c r="F245" i="12"/>
  <c r="H245" i="12"/>
  <c r="I245" i="12"/>
  <c r="K245" i="12"/>
  <c r="M245" i="12"/>
  <c r="T230" i="20"/>
  <c r="C230" i="20"/>
  <c r="D242" i="20" s="1"/>
  <c r="F230" i="20"/>
  <c r="H230" i="20"/>
  <c r="J230" i="20"/>
  <c r="L230" i="20"/>
  <c r="N230" i="20"/>
  <c r="P230" i="20"/>
  <c r="R230" i="20"/>
  <c r="V230" i="20"/>
  <c r="X230" i="20"/>
  <c r="Z230" i="20"/>
  <c r="AB230" i="20"/>
  <c r="AD230" i="20"/>
  <c r="D246" i="29"/>
  <c r="F246" i="29"/>
  <c r="F25" i="29" l="1"/>
  <c r="C245" i="12"/>
  <c r="F241" i="11" l="1"/>
  <c r="D244" i="13" l="1"/>
  <c r="K260" i="9" l="1"/>
  <c r="M260" i="9"/>
  <c r="D260" i="9"/>
  <c r="F260" i="9"/>
  <c r="F247" i="27"/>
  <c r="H219" i="18" l="1"/>
  <c r="D219" i="18"/>
  <c r="D241" i="19" l="1"/>
  <c r="F241" i="19"/>
  <c r="H241" i="19"/>
  <c r="J241" i="19"/>
  <c r="D267" i="26"/>
  <c r="F267" i="26"/>
  <c r="F239" i="23"/>
  <c r="D236" i="22"/>
  <c r="F236" i="22"/>
  <c r="C229" i="20"/>
  <c r="D241" i="20" s="1"/>
  <c r="F229" i="20"/>
  <c r="H229" i="20"/>
  <c r="J229" i="20"/>
  <c r="L229" i="20"/>
  <c r="N229" i="20"/>
  <c r="P229" i="20"/>
  <c r="R229" i="20"/>
  <c r="T229" i="20"/>
  <c r="V229" i="20"/>
  <c r="X229" i="20"/>
  <c r="Z229" i="20"/>
  <c r="AB229" i="20"/>
  <c r="AD229" i="20"/>
  <c r="D244" i="17"/>
  <c r="F244" i="17"/>
  <c r="H244" i="17"/>
  <c r="J244" i="17"/>
  <c r="D244" i="12"/>
  <c r="F244" i="12"/>
  <c r="H244" i="12"/>
  <c r="I244" i="12"/>
  <c r="K244" i="12"/>
  <c r="M244" i="12"/>
  <c r="D245" i="29"/>
  <c r="F245" i="29"/>
  <c r="C244" i="12" l="1"/>
  <c r="D243" i="13"/>
  <c r="D218" i="18" l="1"/>
  <c r="F218" i="18"/>
  <c r="H218" i="18"/>
  <c r="F240" i="11" l="1"/>
  <c r="K259" i="9" l="1"/>
  <c r="M259" i="9"/>
  <c r="D259" i="9"/>
  <c r="F259" i="9"/>
  <c r="F246" i="27"/>
  <c r="F240" i="19" l="1"/>
  <c r="D240" i="19" l="1"/>
  <c r="H240" i="19"/>
  <c r="J240" i="19"/>
  <c r="D266" i="26"/>
  <c r="F266" i="26"/>
  <c r="D238" i="23"/>
  <c r="F238" i="23"/>
  <c r="D235" i="22"/>
  <c r="F235" i="22"/>
  <c r="C228" i="20"/>
  <c r="D240" i="20" s="1"/>
  <c r="F228" i="20"/>
  <c r="H228" i="20"/>
  <c r="J228" i="20"/>
  <c r="L228" i="20"/>
  <c r="N228" i="20"/>
  <c r="P228" i="20"/>
  <c r="R228" i="20"/>
  <c r="T228" i="20"/>
  <c r="V228" i="20"/>
  <c r="X228" i="20"/>
  <c r="Z228" i="20"/>
  <c r="AB228" i="20"/>
  <c r="AD228" i="20"/>
  <c r="D243" i="17"/>
  <c r="F243" i="17"/>
  <c r="H243" i="17"/>
  <c r="J243" i="17"/>
  <c r="D243" i="12"/>
  <c r="F243" i="12"/>
  <c r="H243" i="12"/>
  <c r="I243" i="12"/>
  <c r="K243" i="12"/>
  <c r="M243" i="12"/>
  <c r="D244" i="29"/>
  <c r="F244" i="29"/>
  <c r="C243" i="12" l="1"/>
  <c r="D217" i="18"/>
  <c r="F217" i="18"/>
  <c r="H217" i="18"/>
  <c r="D258" i="9" l="1"/>
  <c r="F258" i="9"/>
  <c r="K258" i="9"/>
  <c r="M258" i="9"/>
  <c r="F245" i="27" l="1"/>
  <c r="D242" i="13" l="1"/>
  <c r="F239" i="11"/>
  <c r="C227" i="20" l="1"/>
  <c r="D239" i="20" s="1"/>
  <c r="F227" i="20"/>
  <c r="H227" i="20"/>
  <c r="J227" i="20"/>
  <c r="L227" i="20"/>
  <c r="N227" i="20"/>
  <c r="P227" i="20"/>
  <c r="R227" i="20"/>
  <c r="T227" i="20"/>
  <c r="V227" i="20"/>
  <c r="X227" i="20"/>
  <c r="Z227" i="20"/>
  <c r="AB227" i="20"/>
  <c r="AD227" i="20"/>
  <c r="D265" i="26" l="1"/>
  <c r="F265" i="26"/>
  <c r="D237" i="23"/>
  <c r="F237" i="23"/>
  <c r="D234" i="22"/>
  <c r="F234" i="22"/>
  <c r="D242" i="17"/>
  <c r="F242" i="17"/>
  <c r="H242" i="17"/>
  <c r="J242" i="17"/>
  <c r="D239" i="19"/>
  <c r="H239" i="19"/>
  <c r="J239" i="19"/>
  <c r="D242" i="12"/>
  <c r="F242" i="12"/>
  <c r="H242" i="12"/>
  <c r="I242" i="12"/>
  <c r="K242" i="12"/>
  <c r="M242" i="12"/>
  <c r="D243" i="29"/>
  <c r="F243" i="29"/>
  <c r="C242" i="12" l="1"/>
  <c r="F244" i="27"/>
  <c r="D241" i="13"/>
  <c r="D216" i="18" l="1"/>
  <c r="F216" i="18"/>
  <c r="H216" i="18"/>
  <c r="F238" i="11"/>
  <c r="D238" i="19"/>
  <c r="F238" i="19"/>
  <c r="H238" i="19"/>
  <c r="J238" i="19"/>
  <c r="D257" i="9"/>
  <c r="F257" i="9"/>
  <c r="K257" i="9"/>
  <c r="M257" i="9"/>
  <c r="D264" i="26"/>
  <c r="F264" i="26"/>
  <c r="D236" i="23"/>
  <c r="F236" i="23"/>
  <c r="D233" i="22"/>
  <c r="F233" i="22"/>
  <c r="C226" i="20"/>
  <c r="D238" i="20" s="1"/>
  <c r="F226" i="20"/>
  <c r="H226" i="20"/>
  <c r="J226" i="20"/>
  <c r="L226" i="20"/>
  <c r="N226" i="20"/>
  <c r="P226" i="20"/>
  <c r="R226" i="20"/>
  <c r="T226" i="20"/>
  <c r="V226" i="20"/>
  <c r="X226" i="20"/>
  <c r="Z226" i="20"/>
  <c r="AB226" i="20"/>
  <c r="AD226" i="20"/>
  <c r="D241" i="17"/>
  <c r="F241" i="17"/>
  <c r="H241" i="17"/>
  <c r="J241" i="17"/>
  <c r="D241" i="12"/>
  <c r="F241" i="12"/>
  <c r="H241" i="12"/>
  <c r="I241" i="12"/>
  <c r="K241" i="12"/>
  <c r="M241" i="12"/>
  <c r="D242" i="29"/>
  <c r="F242" i="29"/>
  <c r="C241" i="12" l="1"/>
  <c r="D240" i="13" l="1"/>
  <c r="D215" i="18"/>
  <c r="F215" i="18"/>
  <c r="H215" i="18"/>
  <c r="F237" i="11"/>
  <c r="D237" i="19"/>
  <c r="F237" i="19"/>
  <c r="F243" i="27"/>
  <c r="D256" i="9" l="1"/>
  <c r="F256" i="9"/>
  <c r="K256" i="9"/>
  <c r="M256" i="9"/>
  <c r="H237" i="19" l="1"/>
  <c r="J237" i="19"/>
  <c r="D263" i="26"/>
  <c r="F263" i="26"/>
  <c r="D235" i="23"/>
  <c r="F235" i="23"/>
  <c r="D232" i="22"/>
  <c r="F232" i="22"/>
  <c r="C225" i="20"/>
  <c r="D237" i="20" s="1"/>
  <c r="F225" i="20"/>
  <c r="H225" i="20"/>
  <c r="J225" i="20"/>
  <c r="L225" i="20"/>
  <c r="N225" i="20"/>
  <c r="P225" i="20"/>
  <c r="R225" i="20"/>
  <c r="T225" i="20"/>
  <c r="V225" i="20"/>
  <c r="X225" i="20"/>
  <c r="Z225" i="20"/>
  <c r="AB225" i="20"/>
  <c r="AD225" i="20"/>
  <c r="D240" i="17" l="1"/>
  <c r="F240" i="17"/>
  <c r="H240" i="17"/>
  <c r="J240" i="17"/>
  <c r="D240" i="12"/>
  <c r="F240" i="12"/>
  <c r="H240" i="12"/>
  <c r="I240" i="12"/>
  <c r="K240" i="12"/>
  <c r="M240" i="12"/>
  <c r="D241" i="29"/>
  <c r="F241" i="29"/>
  <c r="C240" i="12" l="1"/>
  <c r="H214" i="18"/>
  <c r="D214" i="18"/>
  <c r="F214" i="18"/>
  <c r="K255" i="9" l="1"/>
  <c r="M255" i="9"/>
  <c r="D255" i="9"/>
  <c r="F255" i="9"/>
  <c r="D239" i="13" l="1"/>
  <c r="F236" i="11" l="1"/>
  <c r="F242" i="27"/>
  <c r="D236" i="19" l="1"/>
  <c r="F236" i="19"/>
  <c r="H236" i="19"/>
  <c r="J236" i="19"/>
  <c r="D262" i="26" l="1"/>
  <c r="F262" i="26"/>
  <c r="D234" i="23"/>
  <c r="F234" i="23"/>
  <c r="D231" i="22"/>
  <c r="F231" i="22"/>
  <c r="C224" i="20"/>
  <c r="D236" i="20" s="1"/>
  <c r="F224" i="20"/>
  <c r="H224" i="20"/>
  <c r="J224" i="20"/>
  <c r="L224" i="20"/>
  <c r="N224" i="20"/>
  <c r="P224" i="20"/>
  <c r="R224" i="20"/>
  <c r="T224" i="20"/>
  <c r="V224" i="20"/>
  <c r="X224" i="20"/>
  <c r="Z224" i="20"/>
  <c r="AB224" i="20"/>
  <c r="AD224" i="20"/>
  <c r="J239" i="17" l="1"/>
  <c r="D239" i="17"/>
  <c r="F239" i="17"/>
  <c r="H239" i="17"/>
  <c r="D239" i="12" l="1"/>
  <c r="F239" i="12"/>
  <c r="H239" i="12"/>
  <c r="I239" i="12"/>
  <c r="K239" i="12"/>
  <c r="M239" i="12"/>
  <c r="D240" i="29"/>
  <c r="F240" i="29"/>
  <c r="C239" i="12" l="1"/>
  <c r="D213" i="18" l="1"/>
  <c r="F213" i="18"/>
  <c r="H213" i="18"/>
  <c r="D238" i="13"/>
  <c r="D22" i="11"/>
  <c r="H235" i="19"/>
  <c r="J235" i="19"/>
  <c r="D235" i="19"/>
  <c r="F235" i="19"/>
  <c r="D233" i="19"/>
  <c r="F233" i="19"/>
  <c r="C23" i="9"/>
  <c r="J23" i="9"/>
  <c r="L23" i="9"/>
  <c r="M24" i="9" s="1"/>
  <c r="K254" i="9"/>
  <c r="M254" i="9"/>
  <c r="D254" i="9"/>
  <c r="F254" i="9"/>
  <c r="D261" i="26"/>
  <c r="F261" i="26"/>
  <c r="D233" i="23"/>
  <c r="F233" i="23"/>
  <c r="D23" i="9" l="1"/>
  <c r="D24" i="9"/>
  <c r="K23" i="9"/>
  <c r="K24" i="9"/>
  <c r="C22" i="23"/>
  <c r="D23" i="23" s="1"/>
  <c r="E34" i="26"/>
  <c r="F35" i="26" s="1"/>
  <c r="C34" i="26"/>
  <c r="D35" i="26" s="1"/>
  <c r="F22" i="27"/>
  <c r="F241" i="27"/>
  <c r="F235" i="11"/>
  <c r="I24" i="19"/>
  <c r="J25" i="19" s="1"/>
  <c r="G24" i="19"/>
  <c r="H25" i="19" s="1"/>
  <c r="E24" i="19"/>
  <c r="F25" i="19" s="1"/>
  <c r="C24" i="19"/>
  <c r="D25" i="19" s="1"/>
  <c r="AC193" i="20" l="1"/>
  <c r="AD194" i="20" s="1"/>
  <c r="AA193" i="20"/>
  <c r="AB194" i="20" s="1"/>
  <c r="Y193" i="20"/>
  <c r="Z194" i="20" s="1"/>
  <c r="W193" i="20"/>
  <c r="X194" i="20" s="1"/>
  <c r="U193" i="20"/>
  <c r="V194" i="20" s="1"/>
  <c r="S193" i="20"/>
  <c r="T194" i="20" s="1"/>
  <c r="Q193" i="20"/>
  <c r="R194" i="20" s="1"/>
  <c r="O193" i="20"/>
  <c r="P194" i="20" s="1"/>
  <c r="M193" i="20"/>
  <c r="N194" i="20" s="1"/>
  <c r="K193" i="20"/>
  <c r="L194" i="20" s="1"/>
  <c r="I193" i="20"/>
  <c r="J194" i="20" s="1"/>
  <c r="G193" i="20"/>
  <c r="H194" i="20" s="1"/>
  <c r="E193" i="20"/>
  <c r="F194" i="20" s="1"/>
  <c r="AD223" i="20"/>
  <c r="AB223" i="20"/>
  <c r="Z223" i="20"/>
  <c r="X223" i="20"/>
  <c r="V223" i="20"/>
  <c r="T223" i="20"/>
  <c r="R223" i="20"/>
  <c r="P223" i="20"/>
  <c r="N223" i="20"/>
  <c r="L223" i="20"/>
  <c r="J223" i="20"/>
  <c r="H223" i="20"/>
  <c r="F223" i="20"/>
  <c r="C223" i="20"/>
  <c r="D238" i="17"/>
  <c r="F238" i="17"/>
  <c r="H238" i="17"/>
  <c r="J238" i="17"/>
  <c r="E23" i="22"/>
  <c r="F24" i="22" s="1"/>
  <c r="C23" i="22"/>
  <c r="D24" i="22" s="1"/>
  <c r="F230" i="22"/>
  <c r="D230" i="22"/>
  <c r="K238" i="12"/>
  <c r="D238" i="12"/>
  <c r="F238" i="12"/>
  <c r="H238" i="12"/>
  <c r="I238" i="12"/>
  <c r="M238" i="12"/>
  <c r="D239" i="29"/>
  <c r="F239" i="29"/>
  <c r="D235" i="20" l="1"/>
  <c r="C194" i="20"/>
  <c r="C238" i="12"/>
  <c r="H234" i="19"/>
  <c r="J234" i="19"/>
  <c r="D212" i="18"/>
  <c r="F212" i="18"/>
  <c r="H212" i="18"/>
  <c r="D237" i="13"/>
  <c r="K253" i="9"/>
  <c r="M253" i="9"/>
  <c r="D253" i="9"/>
  <c r="F253" i="9"/>
  <c r="D260" i="26"/>
  <c r="F260" i="26"/>
  <c r="D232" i="23"/>
  <c r="D195" i="20" l="1"/>
  <c r="F234" i="11"/>
  <c r="F232" i="23"/>
  <c r="C222" i="20"/>
  <c r="D234" i="20" s="1"/>
  <c r="F222" i="20"/>
  <c r="H222" i="20"/>
  <c r="J222" i="20"/>
  <c r="L222" i="20"/>
  <c r="N222" i="20"/>
  <c r="P222" i="20"/>
  <c r="R222" i="20"/>
  <c r="T222" i="20"/>
  <c r="V222" i="20"/>
  <c r="X222" i="20"/>
  <c r="Z222" i="20"/>
  <c r="AB222" i="20"/>
  <c r="AD222" i="20"/>
  <c r="F240" i="27" l="1"/>
  <c r="F239" i="27"/>
  <c r="D229" i="22"/>
  <c r="F229" i="22"/>
  <c r="D237" i="17"/>
  <c r="F237" i="17"/>
  <c r="H237" i="17"/>
  <c r="J237" i="17"/>
  <c r="K237" i="12"/>
  <c r="D237" i="12"/>
  <c r="F237" i="12"/>
  <c r="H237" i="12"/>
  <c r="I237" i="12"/>
  <c r="M237" i="12"/>
  <c r="D238" i="29"/>
  <c r="F238" i="29"/>
  <c r="C237" i="12" l="1"/>
  <c r="D236" i="13"/>
  <c r="H211" i="18" l="1"/>
  <c r="F210" i="18"/>
  <c r="F211" i="18"/>
  <c r="D211" i="18"/>
  <c r="F233" i="11" l="1"/>
  <c r="J233" i="19"/>
  <c r="H233" i="19"/>
  <c r="D252" i="9"/>
  <c r="F252" i="9"/>
  <c r="K252" i="9"/>
  <c r="M252" i="9"/>
  <c r="D259" i="26"/>
  <c r="F259" i="26"/>
  <c r="D231" i="23"/>
  <c r="F231" i="23"/>
  <c r="D228" i="22"/>
  <c r="F228" i="22"/>
  <c r="C221" i="20"/>
  <c r="D233" i="20" s="1"/>
  <c r="F221" i="20"/>
  <c r="H221" i="20"/>
  <c r="J221" i="20"/>
  <c r="L221" i="20"/>
  <c r="N221" i="20"/>
  <c r="P221" i="20"/>
  <c r="R221" i="20"/>
  <c r="T221" i="20"/>
  <c r="V221" i="20"/>
  <c r="X221" i="20"/>
  <c r="Z221" i="20"/>
  <c r="AB221" i="20"/>
  <c r="AD221" i="20"/>
  <c r="D236" i="17"/>
  <c r="F236" i="17"/>
  <c r="H236" i="17"/>
  <c r="J236" i="17"/>
  <c r="D236" i="12"/>
  <c r="F236" i="12"/>
  <c r="H236" i="12"/>
  <c r="I236" i="12"/>
  <c r="K236" i="12"/>
  <c r="M236" i="12"/>
  <c r="D237" i="29"/>
  <c r="F237" i="29"/>
  <c r="C236" i="12" l="1"/>
  <c r="F232" i="11"/>
  <c r="D210" i="18" l="1"/>
  <c r="H210" i="18"/>
  <c r="D235" i="13"/>
  <c r="F235" i="13"/>
  <c r="D232" i="19"/>
  <c r="H232" i="19"/>
  <c r="J232" i="19"/>
  <c r="M251" i="9" l="1"/>
  <c r="K251" i="9"/>
  <c r="F251" i="9"/>
  <c r="D251" i="9"/>
  <c r="F238" i="27"/>
  <c r="D258" i="26"/>
  <c r="F258" i="26"/>
  <c r="F230" i="23"/>
  <c r="D230" i="23"/>
  <c r="D227" i="22"/>
  <c r="F227" i="22"/>
  <c r="C220" i="20"/>
  <c r="D232" i="20" s="1"/>
  <c r="F220" i="20"/>
  <c r="H220" i="20"/>
  <c r="J220" i="20"/>
  <c r="L220" i="20"/>
  <c r="N220" i="20"/>
  <c r="P220" i="20"/>
  <c r="R220" i="20"/>
  <c r="T220" i="20"/>
  <c r="V220" i="20"/>
  <c r="X220" i="20"/>
  <c r="Z220" i="20"/>
  <c r="AB220" i="20"/>
  <c r="AD220" i="20"/>
  <c r="D235" i="17"/>
  <c r="F235" i="17"/>
  <c r="H235" i="17"/>
  <c r="J235" i="17"/>
  <c r="K235" i="12"/>
  <c r="D235" i="12"/>
  <c r="F235" i="12"/>
  <c r="H235" i="12"/>
  <c r="I235" i="12"/>
  <c r="M235" i="12"/>
  <c r="D236" i="29"/>
  <c r="F236" i="29"/>
  <c r="C235" i="12" l="1"/>
  <c r="F231" i="11"/>
  <c r="F233" i="13"/>
  <c r="D233" i="13"/>
  <c r="F234" i="13"/>
  <c r="D234" i="13"/>
  <c r="D249" i="9" l="1"/>
  <c r="F249" i="9"/>
  <c r="K249" i="9"/>
  <c r="M249" i="9"/>
  <c r="H209" i="18" l="1"/>
  <c r="F209" i="18"/>
  <c r="D209" i="18"/>
  <c r="F231" i="19"/>
  <c r="H231" i="19"/>
  <c r="J231" i="19"/>
  <c r="F237" i="27" l="1"/>
  <c r="F257" i="26"/>
  <c r="D257" i="26"/>
  <c r="D229" i="23" l="1"/>
  <c r="F229" i="23"/>
  <c r="D226" i="22"/>
  <c r="F226" i="22"/>
  <c r="C219" i="20"/>
  <c r="F219" i="20"/>
  <c r="H219" i="20"/>
  <c r="J219" i="20"/>
  <c r="L219" i="20"/>
  <c r="N219" i="20"/>
  <c r="P219" i="20"/>
  <c r="R219" i="20"/>
  <c r="T219" i="20"/>
  <c r="V219" i="20"/>
  <c r="X219" i="20"/>
  <c r="Z219" i="20"/>
  <c r="AB219" i="20"/>
  <c r="AD219" i="20"/>
  <c r="J234" i="17"/>
  <c r="H234" i="17"/>
  <c r="F234" i="17"/>
  <c r="D234" i="17"/>
  <c r="M234" i="12"/>
  <c r="K234" i="12"/>
  <c r="I234" i="12"/>
  <c r="H234" i="12"/>
  <c r="F234" i="12"/>
  <c r="D234" i="12"/>
  <c r="D24" i="12" s="1"/>
  <c r="F235" i="29"/>
  <c r="D235" i="29"/>
  <c r="D231" i="20" l="1"/>
  <c r="C234" i="12"/>
  <c r="C24" i="12" s="1"/>
  <c r="I24" i="12"/>
  <c r="E23" i="13"/>
  <c r="F24" i="13" s="1"/>
  <c r="C23" i="13"/>
  <c r="D24" i="13" s="1"/>
  <c r="F230" i="11" l="1"/>
  <c r="G20" i="18"/>
  <c r="E20" i="18"/>
  <c r="F21" i="18" s="1"/>
  <c r="C20" i="18"/>
  <c r="D21" i="18" s="1"/>
  <c r="K248" i="9"/>
  <c r="M248" i="9"/>
  <c r="D248" i="9"/>
  <c r="F248" i="9"/>
  <c r="H21" i="18" l="1"/>
  <c r="F236" i="27"/>
  <c r="D207" i="18" l="1"/>
  <c r="F207" i="18"/>
  <c r="H207" i="18"/>
  <c r="F230" i="19"/>
  <c r="H230" i="19"/>
  <c r="J230" i="19"/>
  <c r="D256" i="26"/>
  <c r="F256" i="26"/>
  <c r="D228" i="23"/>
  <c r="F228" i="23"/>
  <c r="D225" i="22"/>
  <c r="F225" i="22"/>
  <c r="C218" i="20" l="1"/>
  <c r="F218" i="20"/>
  <c r="H218" i="20"/>
  <c r="J218" i="20"/>
  <c r="L218" i="20"/>
  <c r="N218" i="20"/>
  <c r="P218" i="20"/>
  <c r="R218" i="20"/>
  <c r="T218" i="20"/>
  <c r="V218" i="20"/>
  <c r="X218" i="20"/>
  <c r="Z218" i="20"/>
  <c r="AB218" i="20"/>
  <c r="AD218" i="20"/>
  <c r="I23" i="17"/>
  <c r="G23" i="17"/>
  <c r="C23" i="17"/>
  <c r="D233" i="17"/>
  <c r="F233" i="17"/>
  <c r="H233" i="17"/>
  <c r="J233" i="17"/>
  <c r="L23" i="12"/>
  <c r="J23" i="12"/>
  <c r="G23" i="12"/>
  <c r="H24" i="12" s="1"/>
  <c r="E23" i="12"/>
  <c r="D233" i="12"/>
  <c r="F233" i="12"/>
  <c r="H233" i="12"/>
  <c r="I233" i="12"/>
  <c r="K233" i="12"/>
  <c r="M233" i="12"/>
  <c r="F81" i="29"/>
  <c r="E23" i="29"/>
  <c r="C23" i="29"/>
  <c r="E22" i="29"/>
  <c r="C22" i="29"/>
  <c r="C21" i="29"/>
  <c r="F234" i="29"/>
  <c r="D234" i="29"/>
  <c r="D22" i="29" l="1"/>
  <c r="F23" i="29"/>
  <c r="F24" i="29"/>
  <c r="D23" i="29"/>
  <c r="D24" i="29"/>
  <c r="F24" i="17"/>
  <c r="J24" i="17"/>
  <c r="J23" i="17"/>
  <c r="D24" i="17"/>
  <c r="H23" i="17"/>
  <c r="H24" i="17"/>
  <c r="D230" i="20"/>
  <c r="K24" i="12"/>
  <c r="F24" i="12"/>
  <c r="M24" i="12"/>
  <c r="C233" i="12"/>
  <c r="D206" i="18"/>
  <c r="F206" i="18"/>
  <c r="H206" i="18"/>
  <c r="K247" i="9"/>
  <c r="M247" i="9"/>
  <c r="D247" i="9"/>
  <c r="F247" i="9"/>
  <c r="F235" i="27"/>
  <c r="F229" i="11" l="1"/>
  <c r="D232" i="13" l="1"/>
  <c r="F232" i="13"/>
  <c r="D229" i="19"/>
  <c r="F229" i="19"/>
  <c r="H229" i="19"/>
  <c r="J229" i="19"/>
  <c r="D255" i="26"/>
  <c r="F255" i="26"/>
  <c r="D227" i="23"/>
  <c r="F227" i="23"/>
  <c r="D224" i="22"/>
  <c r="F224" i="22"/>
  <c r="X217" i="20"/>
  <c r="C217" i="20"/>
  <c r="D229" i="20" s="1"/>
  <c r="F217" i="20"/>
  <c r="H217" i="20"/>
  <c r="J217" i="20"/>
  <c r="L217" i="20"/>
  <c r="N217" i="20"/>
  <c r="P217" i="20"/>
  <c r="R217" i="20"/>
  <c r="T217" i="20"/>
  <c r="V217" i="20"/>
  <c r="Z217" i="20"/>
  <c r="AB217" i="20"/>
  <c r="AD217" i="20"/>
  <c r="D232" i="17"/>
  <c r="F232" i="17"/>
  <c r="H232" i="17"/>
  <c r="J232" i="17"/>
  <c r="D232" i="12"/>
  <c r="F232" i="12"/>
  <c r="H232" i="12"/>
  <c r="I232" i="12"/>
  <c r="K232" i="12"/>
  <c r="M232" i="12"/>
  <c r="D233" i="29"/>
  <c r="F233" i="29"/>
  <c r="C232" i="12" l="1"/>
  <c r="D231" i="13"/>
  <c r="D205" i="18" l="1"/>
  <c r="F205" i="18"/>
  <c r="H205" i="18"/>
  <c r="D246" i="9"/>
  <c r="F246" i="9"/>
  <c r="K246" i="9"/>
  <c r="M246" i="9"/>
  <c r="F234" i="27"/>
  <c r="F228" i="11" l="1"/>
  <c r="F231" i="13" l="1"/>
  <c r="F228" i="19"/>
  <c r="D228" i="19"/>
  <c r="H228" i="19"/>
  <c r="J228" i="19"/>
  <c r="C216" i="20" l="1"/>
  <c r="F216" i="20"/>
  <c r="H216" i="20"/>
  <c r="J216" i="20"/>
  <c r="L216" i="20"/>
  <c r="N216" i="20"/>
  <c r="P216" i="20"/>
  <c r="R216" i="20"/>
  <c r="T216" i="20"/>
  <c r="V216" i="20"/>
  <c r="X216" i="20"/>
  <c r="Z216" i="20"/>
  <c r="AB216" i="20"/>
  <c r="AD216" i="20"/>
  <c r="D228" i="20" l="1"/>
  <c r="D226" i="23"/>
  <c r="F226" i="23"/>
  <c r="D254" i="26" l="1"/>
  <c r="F254" i="26"/>
  <c r="D223" i="22"/>
  <c r="F223" i="22"/>
  <c r="D231" i="17"/>
  <c r="F231" i="17"/>
  <c r="H231" i="17"/>
  <c r="J231" i="17"/>
  <c r="D231" i="12"/>
  <c r="F231" i="12"/>
  <c r="H231" i="12"/>
  <c r="I231" i="12"/>
  <c r="K231" i="12"/>
  <c r="M231" i="12"/>
  <c r="D232" i="29"/>
  <c r="F232" i="29"/>
  <c r="C231" i="12" l="1"/>
  <c r="K245" i="9"/>
  <c r="M245" i="9"/>
  <c r="D245" i="9"/>
  <c r="F245" i="9"/>
  <c r="F227" i="11"/>
  <c r="D225" i="23"/>
  <c r="F233" i="27"/>
  <c r="H204" i="18" l="1"/>
  <c r="F204" i="18"/>
  <c r="D204" i="18"/>
  <c r="D230" i="13"/>
  <c r="F230" i="13"/>
  <c r="D227" i="19"/>
  <c r="H227" i="19"/>
  <c r="J227" i="19"/>
  <c r="F253" i="26"/>
  <c r="D253" i="26"/>
  <c r="F225" i="23"/>
  <c r="D222" i="22"/>
  <c r="F222" i="22"/>
  <c r="C215" i="20"/>
  <c r="F215" i="20"/>
  <c r="H215" i="20"/>
  <c r="J215" i="20"/>
  <c r="L215" i="20"/>
  <c r="N215" i="20"/>
  <c r="P215" i="20"/>
  <c r="R215" i="20"/>
  <c r="T215" i="20"/>
  <c r="V215" i="20"/>
  <c r="X215" i="20"/>
  <c r="Z215" i="20"/>
  <c r="AB215" i="20"/>
  <c r="AD215" i="20"/>
  <c r="D230" i="17"/>
  <c r="F230" i="17"/>
  <c r="H230" i="17"/>
  <c r="J230" i="17"/>
  <c r="D230" i="12"/>
  <c r="F230" i="12"/>
  <c r="H230" i="12"/>
  <c r="I230" i="12"/>
  <c r="K230" i="12"/>
  <c r="M230" i="12"/>
  <c r="D231" i="29"/>
  <c r="F231" i="29"/>
  <c r="D227" i="20" l="1"/>
  <c r="C230" i="12"/>
  <c r="F214" i="20"/>
  <c r="C214" i="20"/>
  <c r="H214" i="20"/>
  <c r="J214" i="20"/>
  <c r="L214" i="20"/>
  <c r="N214" i="20"/>
  <c r="P214" i="20"/>
  <c r="R214" i="20"/>
  <c r="T214" i="20"/>
  <c r="V214" i="20"/>
  <c r="X214" i="20"/>
  <c r="Z214" i="20"/>
  <c r="AB214" i="20"/>
  <c r="AD214" i="20"/>
  <c r="D229" i="17"/>
  <c r="F229" i="17"/>
  <c r="H229" i="17"/>
  <c r="J229" i="17"/>
  <c r="D228" i="17"/>
  <c r="F228" i="17"/>
  <c r="H228" i="17"/>
  <c r="J228" i="17"/>
  <c r="D224" i="23"/>
  <c r="F224" i="23"/>
  <c r="D221" i="22"/>
  <c r="F221" i="22"/>
  <c r="D252" i="26"/>
  <c r="F252" i="26"/>
  <c r="F232" i="27"/>
  <c r="D244" i="9"/>
  <c r="F244" i="9"/>
  <c r="F226" i="19"/>
  <c r="H226" i="19"/>
  <c r="J226" i="19"/>
  <c r="F226" i="11"/>
  <c r="D229" i="13"/>
  <c r="F229" i="13"/>
  <c r="D203" i="18"/>
  <c r="F203" i="18"/>
  <c r="H203" i="18"/>
  <c r="D228" i="12"/>
  <c r="F228" i="12"/>
  <c r="H228" i="12"/>
  <c r="I228" i="12"/>
  <c r="K228" i="12"/>
  <c r="M228" i="12"/>
  <c r="D229" i="12"/>
  <c r="F229" i="12"/>
  <c r="H229" i="12"/>
  <c r="I229" i="12"/>
  <c r="K229" i="12"/>
  <c r="M229" i="12"/>
  <c r="D229" i="29"/>
  <c r="F229" i="29"/>
  <c r="D230" i="29"/>
  <c r="F230" i="29"/>
  <c r="K244" i="9"/>
  <c r="M244" i="9"/>
  <c r="C213" i="20"/>
  <c r="F213" i="20"/>
  <c r="H213" i="20"/>
  <c r="J213" i="20"/>
  <c r="L213" i="20"/>
  <c r="N213" i="20"/>
  <c r="P213" i="20"/>
  <c r="R213" i="20"/>
  <c r="T213" i="20"/>
  <c r="V213" i="20"/>
  <c r="X213" i="20"/>
  <c r="Z213" i="20"/>
  <c r="AB213" i="20"/>
  <c r="AD213" i="20"/>
  <c r="D223" i="23"/>
  <c r="F223" i="23"/>
  <c r="D220" i="22"/>
  <c r="F220" i="22"/>
  <c r="D251" i="26"/>
  <c r="F251" i="26"/>
  <c r="F231" i="27"/>
  <c r="K243" i="9"/>
  <c r="M243" i="9"/>
  <c r="D243" i="9"/>
  <c r="F243" i="9"/>
  <c r="D225" i="19"/>
  <c r="F225" i="19"/>
  <c r="H225" i="19"/>
  <c r="J225" i="19"/>
  <c r="F225" i="11"/>
  <c r="D228" i="13"/>
  <c r="F228" i="13"/>
  <c r="D202" i="18"/>
  <c r="F202" i="18"/>
  <c r="H202" i="18"/>
  <c r="D226" i="20" l="1"/>
  <c r="D225" i="20"/>
  <c r="C229" i="12"/>
  <c r="C228" i="12"/>
  <c r="D242" i="9"/>
  <c r="F242" i="9"/>
  <c r="K242" i="9" l="1"/>
  <c r="M242" i="9"/>
  <c r="D227" i="13"/>
  <c r="F227" i="13"/>
  <c r="H201" i="18"/>
  <c r="F201" i="18"/>
  <c r="D201" i="18"/>
  <c r="F230" i="27"/>
  <c r="F224" i="11" l="1"/>
  <c r="D224" i="19"/>
  <c r="F224" i="19"/>
  <c r="H224" i="19"/>
  <c r="J224" i="19"/>
  <c r="D250" i="26"/>
  <c r="F250" i="26"/>
  <c r="D222" i="23"/>
  <c r="F222" i="23"/>
  <c r="D219" i="22"/>
  <c r="F219" i="22"/>
  <c r="C212" i="20"/>
  <c r="F212" i="20"/>
  <c r="H212" i="20"/>
  <c r="J212" i="20"/>
  <c r="L212" i="20"/>
  <c r="N212" i="20"/>
  <c r="P212" i="20"/>
  <c r="R212" i="20"/>
  <c r="T212" i="20"/>
  <c r="V212" i="20"/>
  <c r="X212" i="20"/>
  <c r="Z212" i="20"/>
  <c r="AB212" i="20"/>
  <c r="AD212" i="20"/>
  <c r="D227" i="17"/>
  <c r="F227" i="17"/>
  <c r="H227" i="17"/>
  <c r="J227" i="17"/>
  <c r="D227" i="12"/>
  <c r="F227" i="12"/>
  <c r="H227" i="12"/>
  <c r="I227" i="12"/>
  <c r="K227" i="12"/>
  <c r="M227" i="12"/>
  <c r="D228" i="29"/>
  <c r="F228" i="29"/>
  <c r="D224" i="20" l="1"/>
  <c r="C227" i="12"/>
  <c r="K241" i="9"/>
  <c r="M241" i="9"/>
  <c r="D241" i="9"/>
  <c r="F241" i="9"/>
  <c r="F229" i="27"/>
  <c r="H200" i="18" l="1"/>
  <c r="F200" i="18"/>
  <c r="D200" i="18"/>
  <c r="D226" i="13"/>
  <c r="F226" i="13"/>
  <c r="D223" i="19" l="1"/>
  <c r="F223" i="19"/>
  <c r="H223" i="19"/>
  <c r="J223" i="19"/>
  <c r="F223" i="11"/>
  <c r="D249" i="26"/>
  <c r="F249" i="26"/>
  <c r="D221" i="23"/>
  <c r="F221" i="23"/>
  <c r="F218" i="22" l="1"/>
  <c r="D218" i="22"/>
  <c r="P211" i="20"/>
  <c r="AD211" i="20"/>
  <c r="AB211" i="20"/>
  <c r="Z211" i="20"/>
  <c r="X211" i="20"/>
  <c r="V211" i="20"/>
  <c r="T211" i="20"/>
  <c r="R211" i="20"/>
  <c r="N211" i="20"/>
  <c r="L211" i="20"/>
  <c r="J211" i="20"/>
  <c r="H211" i="20"/>
  <c r="F211" i="20"/>
  <c r="C211" i="20"/>
  <c r="D226" i="17"/>
  <c r="F226" i="17"/>
  <c r="H226" i="17"/>
  <c r="J226" i="17"/>
  <c r="D226" i="12"/>
  <c r="F226" i="12"/>
  <c r="H226" i="12"/>
  <c r="I226" i="12"/>
  <c r="K226" i="12"/>
  <c r="M226" i="12"/>
  <c r="D227" i="29"/>
  <c r="F227" i="29"/>
  <c r="C193" i="20" l="1"/>
  <c r="D194" i="20" s="1"/>
  <c r="D223" i="20"/>
  <c r="C226" i="12"/>
  <c r="G22" i="21"/>
  <c r="D225" i="13"/>
  <c r="F225" i="13"/>
  <c r="J222" i="19" l="1"/>
  <c r="H222" i="19"/>
  <c r="F222" i="19"/>
  <c r="E33" i="26"/>
  <c r="F34" i="26" s="1"/>
  <c r="C33" i="26"/>
  <c r="D34" i="26" s="1"/>
  <c r="F222" i="11" l="1"/>
  <c r="D240" i="9"/>
  <c r="K240" i="9"/>
  <c r="M240" i="9"/>
  <c r="F240" i="9"/>
  <c r="F228" i="27"/>
  <c r="E18" i="27"/>
  <c r="F21" i="27"/>
  <c r="D248" i="26"/>
  <c r="F248" i="26"/>
  <c r="F23" i="23"/>
  <c r="D220" i="23"/>
  <c r="F220" i="23"/>
  <c r="E22" i="22"/>
  <c r="F23" i="22" s="1"/>
  <c r="C22" i="22"/>
  <c r="D23" i="22" s="1"/>
  <c r="D217" i="22"/>
  <c r="F217" i="22"/>
  <c r="Y192" i="20"/>
  <c r="Z193" i="20" s="1"/>
  <c r="AC192" i="20"/>
  <c r="AD193" i="20" s="1"/>
  <c r="AA192" i="20"/>
  <c r="AB193" i="20" s="1"/>
  <c r="W192" i="20"/>
  <c r="X193" i="20" s="1"/>
  <c r="U192" i="20"/>
  <c r="V193" i="20" s="1"/>
  <c r="S192" i="20"/>
  <c r="T193" i="20" s="1"/>
  <c r="Q192" i="20"/>
  <c r="R193" i="20" s="1"/>
  <c r="O192" i="20"/>
  <c r="P193" i="20" s="1"/>
  <c r="M192" i="20"/>
  <c r="N193" i="20" s="1"/>
  <c r="K192" i="20"/>
  <c r="L193" i="20" s="1"/>
  <c r="I192" i="20"/>
  <c r="J193" i="20" s="1"/>
  <c r="G192" i="20"/>
  <c r="H193" i="20" s="1"/>
  <c r="E192" i="20"/>
  <c r="F193" i="20" s="1"/>
  <c r="C210" i="20"/>
  <c r="F210" i="20"/>
  <c r="H210" i="20"/>
  <c r="J210" i="20"/>
  <c r="L210" i="20"/>
  <c r="N210" i="20"/>
  <c r="T210" i="20"/>
  <c r="Z210" i="20"/>
  <c r="D225" i="17"/>
  <c r="F225" i="17"/>
  <c r="H225" i="17"/>
  <c r="J225" i="17"/>
  <c r="D225" i="12"/>
  <c r="F225" i="12"/>
  <c r="H225" i="12"/>
  <c r="I225" i="12"/>
  <c r="K225" i="12"/>
  <c r="M225" i="12"/>
  <c r="D226" i="29"/>
  <c r="F226" i="29"/>
  <c r="C23" i="19"/>
  <c r="D24" i="19" s="1"/>
  <c r="D219" i="23"/>
  <c r="F219" i="23"/>
  <c r="F22" i="23" l="1"/>
  <c r="D222" i="20"/>
  <c r="C225" i="12"/>
  <c r="D199" i="18"/>
  <c r="F199" i="18"/>
  <c r="H199" i="18"/>
  <c r="F227" i="27" l="1"/>
  <c r="D198" i="18"/>
  <c r="F198" i="18"/>
  <c r="H198" i="18"/>
  <c r="I23" i="19"/>
  <c r="J24" i="19" s="1"/>
  <c r="E23" i="19"/>
  <c r="F24" i="19" s="1"/>
  <c r="G23" i="19"/>
  <c r="H24" i="19" s="1"/>
  <c r="K239" i="9"/>
  <c r="M239" i="9"/>
  <c r="D239" i="9"/>
  <c r="F239" i="9"/>
  <c r="D224" i="13"/>
  <c r="F224" i="13"/>
  <c r="F209" i="20"/>
  <c r="C209" i="20"/>
  <c r="H209" i="20"/>
  <c r="J209" i="20"/>
  <c r="L209" i="20"/>
  <c r="N209" i="20"/>
  <c r="T209" i="20"/>
  <c r="Z209" i="20"/>
  <c r="D224" i="17"/>
  <c r="F224" i="17"/>
  <c r="H224" i="17"/>
  <c r="J224" i="17"/>
  <c r="F221" i="19"/>
  <c r="H221" i="19"/>
  <c r="J221" i="19"/>
  <c r="D247" i="26"/>
  <c r="F247" i="26"/>
  <c r="D216" i="22"/>
  <c r="F216" i="22"/>
  <c r="F221" i="11"/>
  <c r="D224" i="12"/>
  <c r="F224" i="12"/>
  <c r="H224" i="12"/>
  <c r="I224" i="12"/>
  <c r="K224" i="12"/>
  <c r="M224" i="12"/>
  <c r="D225" i="29"/>
  <c r="F225" i="29"/>
  <c r="D221" i="20" l="1"/>
  <c r="C224" i="12"/>
  <c r="D223" i="17"/>
  <c r="F223" i="17"/>
  <c r="H223" i="17"/>
  <c r="J223" i="17"/>
  <c r="D224" i="29"/>
  <c r="F224" i="29"/>
  <c r="I223" i="12"/>
  <c r="D223" i="12"/>
  <c r="F223" i="12"/>
  <c r="H223" i="12"/>
  <c r="K223" i="12"/>
  <c r="M223" i="12"/>
  <c r="H208" i="20"/>
  <c r="C208" i="20"/>
  <c r="F208" i="20"/>
  <c r="J208" i="20"/>
  <c r="L208" i="20"/>
  <c r="N208" i="20"/>
  <c r="T208" i="20"/>
  <c r="Z208" i="20"/>
  <c r="F215" i="22"/>
  <c r="D215" i="22"/>
  <c r="F218" i="23"/>
  <c r="D218" i="23"/>
  <c r="D246" i="26"/>
  <c r="F246" i="26"/>
  <c r="F226" i="27"/>
  <c r="M238" i="9"/>
  <c r="K238" i="9"/>
  <c r="F238" i="9"/>
  <c r="D238" i="9"/>
  <c r="D220" i="19"/>
  <c r="F220" i="19"/>
  <c r="H220" i="19"/>
  <c r="J220" i="19"/>
  <c r="F220" i="11"/>
  <c r="D223" i="13"/>
  <c r="F223" i="13"/>
  <c r="H197" i="18"/>
  <c r="F197" i="18"/>
  <c r="D197" i="18"/>
  <c r="L22" i="9"/>
  <c r="M23" i="9" s="1"/>
  <c r="K22" i="9"/>
  <c r="E22" i="9"/>
  <c r="F23" i="9" s="1"/>
  <c r="D22" i="9"/>
  <c r="C20" i="9"/>
  <c r="E22" i="13"/>
  <c r="F23" i="13" s="1"/>
  <c r="C22" i="13"/>
  <c r="C21" i="13"/>
  <c r="C19" i="18"/>
  <c r="D20" i="18" s="1"/>
  <c r="F219" i="11"/>
  <c r="F225" i="27"/>
  <c r="D22" i="13" l="1"/>
  <c r="D23" i="13"/>
  <c r="D220" i="20"/>
  <c r="C223" i="12"/>
  <c r="F224" i="27"/>
  <c r="E22" i="17" l="1"/>
  <c r="C22" i="17"/>
  <c r="D23" i="17" s="1"/>
  <c r="F23" i="17" l="1"/>
  <c r="D245" i="26"/>
  <c r="F245" i="26"/>
  <c r="D244" i="26"/>
  <c r="F244" i="26"/>
  <c r="D216" i="23"/>
  <c r="F216" i="23"/>
  <c r="D217" i="23"/>
  <c r="F217" i="23"/>
  <c r="F218" i="11"/>
  <c r="D219" i="19"/>
  <c r="F219" i="19"/>
  <c r="H219" i="19"/>
  <c r="J219" i="19"/>
  <c r="F221" i="13"/>
  <c r="D221" i="13"/>
  <c r="F222" i="13"/>
  <c r="D222" i="13"/>
  <c r="G19" i="18"/>
  <c r="E19" i="18"/>
  <c r="F20" i="18" s="1"/>
  <c r="H196" i="18"/>
  <c r="F196" i="18"/>
  <c r="D196" i="18"/>
  <c r="H193" i="18"/>
  <c r="H194" i="18"/>
  <c r="F193" i="18"/>
  <c r="F194" i="18"/>
  <c r="D194" i="18"/>
  <c r="D221" i="17"/>
  <c r="F221" i="17"/>
  <c r="H221" i="17"/>
  <c r="J221" i="17"/>
  <c r="D222" i="17"/>
  <c r="F222" i="17"/>
  <c r="H222" i="17"/>
  <c r="J222" i="17"/>
  <c r="L22" i="12"/>
  <c r="M23" i="12" s="1"/>
  <c r="J22" i="12"/>
  <c r="K23" i="12" s="1"/>
  <c r="G22" i="12"/>
  <c r="H23" i="12" s="1"/>
  <c r="E22" i="12"/>
  <c r="L21" i="12"/>
  <c r="G21" i="12"/>
  <c r="J21" i="12"/>
  <c r="E21" i="12"/>
  <c r="D222" i="12"/>
  <c r="D23" i="12" s="1"/>
  <c r="F222" i="12"/>
  <c r="D221" i="12"/>
  <c r="F221" i="12"/>
  <c r="H221" i="12"/>
  <c r="I221" i="12"/>
  <c r="K221" i="12"/>
  <c r="M221" i="12"/>
  <c r="H222" i="12"/>
  <c r="I222" i="12"/>
  <c r="I23" i="12" s="1"/>
  <c r="K222" i="12"/>
  <c r="M222" i="12"/>
  <c r="F223" i="29"/>
  <c r="D223" i="29"/>
  <c r="F222" i="29"/>
  <c r="D222" i="29"/>
  <c r="H20" i="18" l="1"/>
  <c r="H22" i="12"/>
  <c r="F22" i="12"/>
  <c r="F23" i="12"/>
  <c r="M22" i="12"/>
  <c r="K22" i="12"/>
  <c r="C222" i="12"/>
  <c r="C23" i="12" s="1"/>
  <c r="C221" i="12"/>
  <c r="T206" i="20"/>
  <c r="T207" i="20"/>
  <c r="Z206" i="20"/>
  <c r="Z207" i="20"/>
  <c r="N206" i="20"/>
  <c r="N207" i="20"/>
  <c r="L206" i="20"/>
  <c r="L207" i="20"/>
  <c r="J206" i="20"/>
  <c r="J207" i="20"/>
  <c r="H206" i="20"/>
  <c r="H207" i="20"/>
  <c r="F206" i="20"/>
  <c r="F207" i="20"/>
  <c r="C206" i="20"/>
  <c r="D218" i="20" s="1"/>
  <c r="C207" i="20"/>
  <c r="D219" i="20" s="1"/>
  <c r="D214" i="22"/>
  <c r="F214" i="22"/>
  <c r="F213" i="22"/>
  <c r="D213" i="22"/>
  <c r="J218" i="19"/>
  <c r="H218" i="19"/>
  <c r="F218" i="19"/>
  <c r="D218" i="19"/>
  <c r="K236" i="9"/>
  <c r="M236" i="9"/>
  <c r="K235" i="9"/>
  <c r="M235" i="9"/>
  <c r="D236" i="9"/>
  <c r="F235" i="9"/>
  <c r="F236" i="9"/>
  <c r="D235" i="9"/>
  <c r="D220" i="13"/>
  <c r="M234" i="9"/>
  <c r="K234" i="9"/>
  <c r="F223" i="27"/>
  <c r="F234" i="9"/>
  <c r="D234" i="9"/>
  <c r="D193" i="18"/>
  <c r="F220" i="13"/>
  <c r="F217" i="11"/>
  <c r="D243" i="26"/>
  <c r="F243" i="26"/>
  <c r="D215" i="23"/>
  <c r="F215" i="23"/>
  <c r="D212" i="22"/>
  <c r="F212" i="22"/>
  <c r="F217" i="19"/>
  <c r="H217" i="19"/>
  <c r="J217" i="19"/>
  <c r="D220" i="17"/>
  <c r="F220" i="17"/>
  <c r="H220" i="17"/>
  <c r="J220" i="17"/>
  <c r="C205" i="20"/>
  <c r="F205" i="20"/>
  <c r="H205" i="20"/>
  <c r="J205" i="20"/>
  <c r="L205" i="20"/>
  <c r="N205" i="20"/>
  <c r="T205" i="20"/>
  <c r="Z205" i="20"/>
  <c r="D220" i="12"/>
  <c r="C220" i="12" s="1"/>
  <c r="F220" i="12"/>
  <c r="H220" i="12"/>
  <c r="I220" i="12"/>
  <c r="K220" i="12"/>
  <c r="M220" i="12"/>
  <c r="D221" i="29"/>
  <c r="F221" i="29"/>
  <c r="D192" i="18"/>
  <c r="F192" i="18"/>
  <c r="H192" i="18"/>
  <c r="D219" i="13"/>
  <c r="F219" i="13"/>
  <c r="F216" i="11"/>
  <c r="D216" i="19"/>
  <c r="F216" i="19"/>
  <c r="H216" i="19"/>
  <c r="J216" i="19"/>
  <c r="K233" i="9"/>
  <c r="M233" i="9"/>
  <c r="D233" i="9"/>
  <c r="F233" i="9"/>
  <c r="F222" i="27"/>
  <c r="D242" i="26"/>
  <c r="F242" i="26"/>
  <c r="D214" i="23"/>
  <c r="F214" i="23"/>
  <c r="D211" i="22"/>
  <c r="F211" i="22"/>
  <c r="C204" i="20"/>
  <c r="D216" i="20" s="1"/>
  <c r="F204" i="20"/>
  <c r="H204" i="20"/>
  <c r="J204" i="20"/>
  <c r="L204" i="20"/>
  <c r="N204" i="20"/>
  <c r="T204" i="20"/>
  <c r="Z204" i="20"/>
  <c r="D219" i="17"/>
  <c r="F219" i="17"/>
  <c r="H219" i="17"/>
  <c r="J219" i="17"/>
  <c r="D219" i="12"/>
  <c r="F219" i="12"/>
  <c r="H219" i="12"/>
  <c r="I219" i="12"/>
  <c r="K219" i="12"/>
  <c r="M219" i="12"/>
  <c r="D220" i="29"/>
  <c r="F220" i="29"/>
  <c r="F215" i="19"/>
  <c r="H215" i="19"/>
  <c r="J215" i="19"/>
  <c r="F218" i="13"/>
  <c r="D218" i="13"/>
  <c r="D191" i="18"/>
  <c r="F191" i="18"/>
  <c r="H191" i="18"/>
  <c r="F215" i="11"/>
  <c r="D213" i="23"/>
  <c r="K232" i="9"/>
  <c r="M232" i="9"/>
  <c r="D232" i="9"/>
  <c r="F232" i="9"/>
  <c r="D241" i="26"/>
  <c r="F241" i="26"/>
  <c r="F213" i="23"/>
  <c r="D212" i="23"/>
  <c r="F212" i="23"/>
  <c r="F221" i="27"/>
  <c r="D210" i="22"/>
  <c r="F210" i="22"/>
  <c r="C203" i="20"/>
  <c r="D215" i="20" s="1"/>
  <c r="F203" i="20"/>
  <c r="H203" i="20"/>
  <c r="J203" i="20"/>
  <c r="L203" i="20"/>
  <c r="N203" i="20"/>
  <c r="T203" i="20"/>
  <c r="Z203" i="20"/>
  <c r="D218" i="17"/>
  <c r="F218" i="17"/>
  <c r="H218" i="17"/>
  <c r="J218" i="17"/>
  <c r="D218" i="12"/>
  <c r="C218" i="12" s="1"/>
  <c r="F218" i="12"/>
  <c r="H218" i="12"/>
  <c r="I218" i="12"/>
  <c r="K218" i="12"/>
  <c r="M218" i="12"/>
  <c r="D219" i="29"/>
  <c r="F219" i="29"/>
  <c r="F217" i="13"/>
  <c r="D217" i="13"/>
  <c r="D231" i="9"/>
  <c r="F231" i="9"/>
  <c r="K231" i="9"/>
  <c r="M231" i="9"/>
  <c r="F220" i="27"/>
  <c r="D190" i="18"/>
  <c r="F190" i="18"/>
  <c r="H190" i="18"/>
  <c r="F214" i="11"/>
  <c r="D214" i="19"/>
  <c r="F214" i="19"/>
  <c r="H214" i="19"/>
  <c r="J214" i="19"/>
  <c r="D240" i="26"/>
  <c r="F240" i="26"/>
  <c r="D209" i="22"/>
  <c r="F209" i="22"/>
  <c r="C202" i="20"/>
  <c r="D214" i="20" s="1"/>
  <c r="F202" i="20"/>
  <c r="H202" i="20"/>
  <c r="J202" i="20"/>
  <c r="L202" i="20"/>
  <c r="N202" i="20"/>
  <c r="T202" i="20"/>
  <c r="Z202" i="20"/>
  <c r="F217" i="17"/>
  <c r="D217" i="17"/>
  <c r="H217" i="17"/>
  <c r="J217" i="17"/>
  <c r="D217" i="12"/>
  <c r="F217" i="12"/>
  <c r="H217" i="12"/>
  <c r="I217" i="12"/>
  <c r="K217" i="12"/>
  <c r="M217" i="12"/>
  <c r="F218" i="29"/>
  <c r="D218" i="29"/>
  <c r="E21" i="11"/>
  <c r="F22" i="11" s="1"/>
  <c r="E20" i="11"/>
  <c r="D213" i="19"/>
  <c r="F213" i="19"/>
  <c r="H213" i="19"/>
  <c r="J213" i="19"/>
  <c r="M230" i="9"/>
  <c r="K230" i="9"/>
  <c r="T201" i="20"/>
  <c r="F200" i="20"/>
  <c r="D188" i="18"/>
  <c r="F188" i="18"/>
  <c r="H188" i="18"/>
  <c r="D189" i="18"/>
  <c r="F189" i="18"/>
  <c r="H189" i="18"/>
  <c r="D215" i="13"/>
  <c r="F215" i="13"/>
  <c r="D216" i="13"/>
  <c r="F216" i="13"/>
  <c r="F212" i="11"/>
  <c r="F213" i="11"/>
  <c r="D212" i="19"/>
  <c r="F212" i="19"/>
  <c r="H212" i="19"/>
  <c r="J212" i="19"/>
  <c r="K229" i="9"/>
  <c r="M229" i="9"/>
  <c r="D229" i="9"/>
  <c r="F229" i="9"/>
  <c r="D230" i="9"/>
  <c r="F230" i="9"/>
  <c r="F218" i="27"/>
  <c r="F219" i="27"/>
  <c r="D238" i="26"/>
  <c r="F238" i="26"/>
  <c r="D239" i="26"/>
  <c r="F239" i="26"/>
  <c r="D210" i="23"/>
  <c r="F210" i="23"/>
  <c r="D211" i="23"/>
  <c r="F211" i="23"/>
  <c r="D207" i="22"/>
  <c r="F207" i="22"/>
  <c r="D208" i="22"/>
  <c r="F208" i="22"/>
  <c r="C200" i="20"/>
  <c r="D212" i="20" s="1"/>
  <c r="H200" i="20"/>
  <c r="J200" i="20"/>
  <c r="L200" i="20"/>
  <c r="N200" i="20"/>
  <c r="T200" i="20"/>
  <c r="Z200" i="20"/>
  <c r="C201" i="20"/>
  <c r="D213" i="20" s="1"/>
  <c r="F201" i="20"/>
  <c r="H201" i="20"/>
  <c r="J201" i="20"/>
  <c r="L201" i="20"/>
  <c r="N201" i="20"/>
  <c r="Z201" i="20"/>
  <c r="D215" i="17"/>
  <c r="F215" i="17"/>
  <c r="H215" i="17"/>
  <c r="J215" i="17"/>
  <c r="D216" i="17"/>
  <c r="F216" i="17"/>
  <c r="H216" i="17"/>
  <c r="J216" i="17"/>
  <c r="D215" i="12"/>
  <c r="F215" i="12"/>
  <c r="H215" i="12"/>
  <c r="I215" i="12"/>
  <c r="K215" i="12"/>
  <c r="M215" i="12"/>
  <c r="D216" i="12"/>
  <c r="F216" i="12"/>
  <c r="H216" i="12"/>
  <c r="I216" i="12"/>
  <c r="K216" i="12"/>
  <c r="M216" i="12"/>
  <c r="D216" i="29"/>
  <c r="F216" i="29"/>
  <c r="D217" i="29"/>
  <c r="F217" i="29"/>
  <c r="J19" i="9"/>
  <c r="K19" i="9" s="1"/>
  <c r="L19" i="9"/>
  <c r="M19" i="9" s="1"/>
  <c r="J20" i="9"/>
  <c r="K21" i="9" s="1"/>
  <c r="L21" i="9"/>
  <c r="M228" i="9"/>
  <c r="K228" i="9"/>
  <c r="D228" i="9"/>
  <c r="F228" i="9"/>
  <c r="F217" i="27"/>
  <c r="E20" i="9"/>
  <c r="F20" i="9" s="1"/>
  <c r="E16" i="9"/>
  <c r="F16" i="9" s="1"/>
  <c r="E14" i="9"/>
  <c r="F14" i="9" s="1"/>
  <c r="E12" i="9"/>
  <c r="F13" i="9" s="1"/>
  <c r="E11" i="9"/>
  <c r="F11" i="9" s="1"/>
  <c r="E9" i="9"/>
  <c r="F10" i="9" s="1"/>
  <c r="J13" i="9"/>
  <c r="K14" i="9" s="1"/>
  <c r="E21" i="9"/>
  <c r="F22" i="9" s="1"/>
  <c r="D21" i="9"/>
  <c r="C16" i="9"/>
  <c r="D16" i="9" s="1"/>
  <c r="C14" i="9"/>
  <c r="D15" i="9" s="1"/>
  <c r="C10" i="9"/>
  <c r="D10" i="9" s="1"/>
  <c r="C8" i="9"/>
  <c r="D9" i="9" s="1"/>
  <c r="C7" i="9"/>
  <c r="D8" i="9" s="1"/>
  <c r="L15" i="9"/>
  <c r="M16" i="9" s="1"/>
  <c r="L14" i="9"/>
  <c r="L13" i="9"/>
  <c r="M13" i="9" s="1"/>
  <c r="L11" i="9"/>
  <c r="M12" i="9" s="1"/>
  <c r="L10" i="9"/>
  <c r="M10" i="9" s="1"/>
  <c r="M9" i="9"/>
  <c r="J11" i="9"/>
  <c r="K12" i="9" s="1"/>
  <c r="J7" i="9"/>
  <c r="K8" i="9" s="1"/>
  <c r="C199" i="20"/>
  <c r="D211" i="20" s="1"/>
  <c r="Z199" i="20"/>
  <c r="T199" i="20"/>
  <c r="K121" i="9"/>
  <c r="M121" i="9"/>
  <c r="D237" i="26"/>
  <c r="F237" i="26"/>
  <c r="F209" i="23"/>
  <c r="D209" i="23"/>
  <c r="F206" i="22"/>
  <c r="D206" i="22"/>
  <c r="N199" i="20"/>
  <c r="L199" i="20"/>
  <c r="J199" i="20"/>
  <c r="H199" i="20"/>
  <c r="F199" i="20"/>
  <c r="F211" i="19"/>
  <c r="H211" i="19"/>
  <c r="J211" i="19"/>
  <c r="E19" i="11"/>
  <c r="E18" i="11"/>
  <c r="E17" i="11"/>
  <c r="E15" i="11"/>
  <c r="E14" i="11"/>
  <c r="E13" i="11"/>
  <c r="E12" i="11"/>
  <c r="E11" i="11"/>
  <c r="E10" i="11"/>
  <c r="E9" i="11"/>
  <c r="E8" i="11"/>
  <c r="D21" i="11"/>
  <c r="F211" i="11"/>
  <c r="D214" i="13"/>
  <c r="F214" i="13"/>
  <c r="D187" i="18"/>
  <c r="F187" i="18"/>
  <c r="H187" i="18"/>
  <c r="D214" i="17"/>
  <c r="F214" i="17"/>
  <c r="H214" i="17"/>
  <c r="J214" i="17"/>
  <c r="D214" i="12"/>
  <c r="F214" i="12"/>
  <c r="H214" i="12"/>
  <c r="I214" i="12"/>
  <c r="K214" i="12"/>
  <c r="M214" i="12"/>
  <c r="D215" i="29"/>
  <c r="F215" i="29"/>
  <c r="D213" i="13"/>
  <c r="F213" i="13"/>
  <c r="D186" i="18"/>
  <c r="F186" i="18"/>
  <c r="H186" i="18"/>
  <c r="F210" i="11"/>
  <c r="J210" i="19"/>
  <c r="H210" i="19"/>
  <c r="F210" i="19"/>
  <c r="D210" i="19"/>
  <c r="C20" i="27"/>
  <c r="F216" i="27"/>
  <c r="D236" i="26"/>
  <c r="F236" i="26"/>
  <c r="C21" i="23"/>
  <c r="D22" i="23" s="1"/>
  <c r="D208" i="23"/>
  <c r="F208" i="23"/>
  <c r="D213" i="17"/>
  <c r="F213" i="17"/>
  <c r="H213" i="17"/>
  <c r="J213" i="17"/>
  <c r="K213" i="12"/>
  <c r="I213" i="12"/>
  <c r="D213" i="12"/>
  <c r="F213" i="12"/>
  <c r="H213" i="12"/>
  <c r="M213" i="12"/>
  <c r="D214" i="29"/>
  <c r="F214" i="29"/>
  <c r="F227" i="9"/>
  <c r="D227" i="9"/>
  <c r="M227" i="9"/>
  <c r="K227" i="9"/>
  <c r="E21" i="22"/>
  <c r="F22" i="22" s="1"/>
  <c r="C21" i="22"/>
  <c r="D22" i="22" s="1"/>
  <c r="D205" i="22"/>
  <c r="F205" i="22"/>
  <c r="E20" i="20"/>
  <c r="F192" i="20" s="1"/>
  <c r="U20" i="20"/>
  <c r="S20" i="20"/>
  <c r="T192" i="20" s="1"/>
  <c r="Q20" i="20"/>
  <c r="Z192" i="20" s="1"/>
  <c r="O20" i="20"/>
  <c r="M20" i="20"/>
  <c r="N192" i="20" s="1"/>
  <c r="K20" i="20"/>
  <c r="L192" i="20" s="1"/>
  <c r="I20" i="20"/>
  <c r="J192" i="20" s="1"/>
  <c r="G20" i="20"/>
  <c r="H192" i="20" s="1"/>
  <c r="C188" i="20"/>
  <c r="D210" i="20" s="1"/>
  <c r="F188" i="20"/>
  <c r="H188" i="20"/>
  <c r="J188" i="20"/>
  <c r="L188" i="20"/>
  <c r="N188" i="20"/>
  <c r="P188" i="20"/>
  <c r="R188" i="20"/>
  <c r="T188" i="20"/>
  <c r="V188" i="20"/>
  <c r="D21" i="21"/>
  <c r="I22" i="19"/>
  <c r="J23" i="19" s="1"/>
  <c r="G22" i="19"/>
  <c r="H23" i="19" s="1"/>
  <c r="G21" i="19"/>
  <c r="E22" i="19"/>
  <c r="F23" i="19" s="1"/>
  <c r="C22" i="19"/>
  <c r="D23" i="19" s="1"/>
  <c r="F21" i="21"/>
  <c r="D185" i="18"/>
  <c r="F185" i="18"/>
  <c r="H185" i="18"/>
  <c r="D212" i="13"/>
  <c r="F212" i="13"/>
  <c r="F209" i="11"/>
  <c r="D209" i="19"/>
  <c r="F209" i="19"/>
  <c r="H209" i="19"/>
  <c r="J209" i="19"/>
  <c r="K226" i="9"/>
  <c r="M226" i="9"/>
  <c r="D226" i="9"/>
  <c r="F226" i="9"/>
  <c r="D215" i="27"/>
  <c r="F215" i="27"/>
  <c r="D235" i="26"/>
  <c r="F235" i="26"/>
  <c r="D207" i="23"/>
  <c r="F207" i="23"/>
  <c r="D204" i="22"/>
  <c r="F204" i="22"/>
  <c r="C187" i="20"/>
  <c r="D209" i="20" s="1"/>
  <c r="F187" i="20"/>
  <c r="H187" i="20"/>
  <c r="J187" i="20"/>
  <c r="L187" i="20"/>
  <c r="N187" i="20"/>
  <c r="P187" i="20"/>
  <c r="R187" i="20"/>
  <c r="T187" i="20"/>
  <c r="V187" i="20"/>
  <c r="D212" i="17"/>
  <c r="F212" i="17"/>
  <c r="H212" i="17"/>
  <c r="J212" i="17"/>
  <c r="K212" i="12"/>
  <c r="D212" i="12"/>
  <c r="F212" i="12"/>
  <c r="H212" i="12"/>
  <c r="I212" i="12"/>
  <c r="M212" i="12"/>
  <c r="F213" i="29"/>
  <c r="D213" i="29"/>
  <c r="F214" i="27"/>
  <c r="M225" i="9"/>
  <c r="D184" i="18"/>
  <c r="F184" i="18"/>
  <c r="H184" i="18"/>
  <c r="D211" i="13"/>
  <c r="F211" i="13"/>
  <c r="F208" i="11"/>
  <c r="D208" i="19"/>
  <c r="F208" i="19"/>
  <c r="H208" i="19"/>
  <c r="J208" i="19"/>
  <c r="F225" i="9"/>
  <c r="D225" i="9"/>
  <c r="K225" i="9"/>
  <c r="D214" i="27"/>
  <c r="D234" i="26"/>
  <c r="F234" i="26"/>
  <c r="F206" i="23"/>
  <c r="D206" i="23"/>
  <c r="D203" i="22"/>
  <c r="F203" i="22"/>
  <c r="C186" i="20"/>
  <c r="D208" i="20" s="1"/>
  <c r="F186" i="20"/>
  <c r="H186" i="20"/>
  <c r="J186" i="20"/>
  <c r="L186" i="20"/>
  <c r="N186" i="20"/>
  <c r="P186" i="20"/>
  <c r="R186" i="20"/>
  <c r="T186" i="20"/>
  <c r="V186" i="20"/>
  <c r="D211" i="17"/>
  <c r="F211" i="17"/>
  <c r="H211" i="17"/>
  <c r="J211" i="17"/>
  <c r="I211" i="12"/>
  <c r="D211" i="12"/>
  <c r="F211" i="12"/>
  <c r="H211" i="12"/>
  <c r="K211" i="12"/>
  <c r="M211" i="12"/>
  <c r="D212" i="29"/>
  <c r="F212" i="29"/>
  <c r="F183" i="18"/>
  <c r="H183" i="18"/>
  <c r="D183" i="18"/>
  <c r="F210" i="13"/>
  <c r="D210" i="13"/>
  <c r="D198" i="13"/>
  <c r="F198" i="13"/>
  <c r="D199" i="13"/>
  <c r="F199" i="13"/>
  <c r="D200" i="13"/>
  <c r="F200" i="13"/>
  <c r="D201" i="13"/>
  <c r="F201" i="13"/>
  <c r="D202" i="13"/>
  <c r="F202" i="13"/>
  <c r="D203" i="13"/>
  <c r="F203" i="13"/>
  <c r="D204" i="13"/>
  <c r="F204" i="13"/>
  <c r="D205" i="13"/>
  <c r="F205" i="13"/>
  <c r="D206" i="13"/>
  <c r="F206" i="13"/>
  <c r="D207" i="13"/>
  <c r="F207" i="13"/>
  <c r="D208" i="13"/>
  <c r="F208" i="13"/>
  <c r="D209" i="13"/>
  <c r="F209" i="13"/>
  <c r="F207" i="11"/>
  <c r="D207" i="19"/>
  <c r="F207" i="19"/>
  <c r="H207" i="19"/>
  <c r="J207" i="19"/>
  <c r="F213" i="27"/>
  <c r="D213" i="27"/>
  <c r="F233" i="26"/>
  <c r="D233" i="26"/>
  <c r="D205" i="23"/>
  <c r="F205" i="23"/>
  <c r="J210" i="17"/>
  <c r="H210" i="17"/>
  <c r="F210" i="17"/>
  <c r="D210" i="17"/>
  <c r="M210" i="12"/>
  <c r="K210" i="12"/>
  <c r="H210" i="12"/>
  <c r="F210" i="12"/>
  <c r="F209" i="12"/>
  <c r="M209" i="12"/>
  <c r="M208" i="12"/>
  <c r="M207" i="12"/>
  <c r="M206" i="12"/>
  <c r="M205" i="12"/>
  <c r="M204" i="12"/>
  <c r="M203" i="12"/>
  <c r="M202" i="12"/>
  <c r="M201" i="12"/>
  <c r="M200" i="12"/>
  <c r="M199" i="12"/>
  <c r="M198" i="12"/>
  <c r="K209" i="12"/>
  <c r="K208" i="12"/>
  <c r="K207" i="12"/>
  <c r="K206" i="12"/>
  <c r="K205" i="12"/>
  <c r="K204" i="12"/>
  <c r="K203" i="12"/>
  <c r="K202" i="12"/>
  <c r="K201" i="12"/>
  <c r="K200" i="12"/>
  <c r="K199" i="12"/>
  <c r="K198" i="12"/>
  <c r="F199" i="12"/>
  <c r="F200" i="12"/>
  <c r="F201" i="12"/>
  <c r="F202" i="12"/>
  <c r="F203" i="12"/>
  <c r="F204" i="12"/>
  <c r="F205" i="12"/>
  <c r="F206" i="12"/>
  <c r="F207" i="12"/>
  <c r="F208" i="12"/>
  <c r="F198" i="12"/>
  <c r="H198" i="12"/>
  <c r="I209" i="12"/>
  <c r="H209" i="12"/>
  <c r="D209" i="12"/>
  <c r="I208" i="12"/>
  <c r="H208" i="12"/>
  <c r="D208" i="12"/>
  <c r="I207" i="12"/>
  <c r="H207" i="12"/>
  <c r="D207" i="12"/>
  <c r="I206" i="12"/>
  <c r="H206" i="12"/>
  <c r="D206" i="12"/>
  <c r="I205" i="12"/>
  <c r="H205" i="12"/>
  <c r="D205" i="12"/>
  <c r="I204" i="12"/>
  <c r="H204" i="12"/>
  <c r="D204" i="12"/>
  <c r="I203" i="12"/>
  <c r="H203" i="12"/>
  <c r="D203" i="12"/>
  <c r="I202" i="12"/>
  <c r="H202" i="12"/>
  <c r="D202" i="12"/>
  <c r="I201" i="12"/>
  <c r="H201" i="12"/>
  <c r="D201" i="12"/>
  <c r="I200" i="12"/>
  <c r="H200" i="12"/>
  <c r="D200" i="12"/>
  <c r="I199" i="12"/>
  <c r="H199" i="12"/>
  <c r="D199" i="12"/>
  <c r="I198" i="12"/>
  <c r="D198" i="12"/>
  <c r="D210" i="12"/>
  <c r="I210" i="12"/>
  <c r="D211" i="29"/>
  <c r="F211" i="29"/>
  <c r="K223" i="9"/>
  <c r="M223" i="9"/>
  <c r="D223" i="9"/>
  <c r="F223" i="9"/>
  <c r="D202" i="22"/>
  <c r="F202" i="22"/>
  <c r="D212" i="27"/>
  <c r="F212" i="27"/>
  <c r="C185" i="20"/>
  <c r="F185" i="20"/>
  <c r="H185" i="20"/>
  <c r="J185" i="20"/>
  <c r="L185" i="20"/>
  <c r="N185" i="20"/>
  <c r="P185" i="20"/>
  <c r="R185" i="20"/>
  <c r="T185" i="20"/>
  <c r="V185" i="20"/>
  <c r="G18" i="18"/>
  <c r="E18" i="18"/>
  <c r="F19" i="18" s="1"/>
  <c r="C18" i="18"/>
  <c r="D19" i="18" s="1"/>
  <c r="E21" i="13"/>
  <c r="F22" i="13" s="1"/>
  <c r="E32" i="26"/>
  <c r="F33" i="26" s="1"/>
  <c r="C32" i="26"/>
  <c r="D33" i="26" s="1"/>
  <c r="I21" i="17"/>
  <c r="G21" i="17"/>
  <c r="H22" i="17" s="1"/>
  <c r="E21" i="17"/>
  <c r="F22" i="17" s="1"/>
  <c r="C21" i="17"/>
  <c r="D22" i="17" s="1"/>
  <c r="E21" i="29"/>
  <c r="F22" i="29" s="1"/>
  <c r="C20" i="29"/>
  <c r="D181" i="18"/>
  <c r="F181" i="18"/>
  <c r="H181" i="18"/>
  <c r="F206" i="11"/>
  <c r="D206" i="19"/>
  <c r="F206" i="19"/>
  <c r="H206" i="19"/>
  <c r="J206" i="19"/>
  <c r="K222" i="9"/>
  <c r="M222" i="9"/>
  <c r="D211" i="27"/>
  <c r="D222" i="9"/>
  <c r="F222" i="9"/>
  <c r="D232" i="26"/>
  <c r="F232" i="26"/>
  <c r="D204" i="23"/>
  <c r="F204" i="23"/>
  <c r="D201" i="22"/>
  <c r="F201" i="22"/>
  <c r="C184" i="20"/>
  <c r="F184" i="20"/>
  <c r="H184" i="20"/>
  <c r="J184" i="20"/>
  <c r="L184" i="20"/>
  <c r="N184" i="20"/>
  <c r="P184" i="20"/>
  <c r="R184" i="20"/>
  <c r="T184" i="20"/>
  <c r="V184" i="20"/>
  <c r="D209" i="17"/>
  <c r="F209" i="17"/>
  <c r="H209" i="17"/>
  <c r="J209" i="17"/>
  <c r="F210" i="29"/>
  <c r="D210" i="29"/>
  <c r="D180" i="18"/>
  <c r="F180" i="18"/>
  <c r="H180" i="18"/>
  <c r="F205" i="11"/>
  <c r="F205" i="19"/>
  <c r="H205" i="19"/>
  <c r="J205" i="19"/>
  <c r="D221" i="9"/>
  <c r="F221" i="9"/>
  <c r="K221" i="9"/>
  <c r="M221" i="9"/>
  <c r="F211" i="27"/>
  <c r="D231" i="26"/>
  <c r="F231" i="26"/>
  <c r="D203" i="23"/>
  <c r="F203" i="23"/>
  <c r="D200" i="22"/>
  <c r="F200" i="22"/>
  <c r="C183" i="20"/>
  <c r="F183" i="20"/>
  <c r="H183" i="20"/>
  <c r="J183" i="20"/>
  <c r="L183" i="20"/>
  <c r="N183" i="20"/>
  <c r="P183" i="20"/>
  <c r="R183" i="20"/>
  <c r="T183" i="20"/>
  <c r="V183" i="20"/>
  <c r="D208" i="17"/>
  <c r="F208" i="17"/>
  <c r="H208" i="17"/>
  <c r="J208" i="17"/>
  <c r="D209" i="29"/>
  <c r="F209" i="29"/>
  <c r="F204" i="11"/>
  <c r="H179" i="18"/>
  <c r="F179" i="18"/>
  <c r="D179" i="18"/>
  <c r="D204" i="19"/>
  <c r="F204" i="19"/>
  <c r="H204" i="19"/>
  <c r="J204" i="19"/>
  <c r="D220" i="9"/>
  <c r="F220" i="9"/>
  <c r="K220" i="9"/>
  <c r="M220" i="9"/>
  <c r="D210" i="27"/>
  <c r="F210" i="27"/>
  <c r="D230" i="26"/>
  <c r="F230" i="26"/>
  <c r="D202" i="23"/>
  <c r="F202" i="23"/>
  <c r="F199" i="22"/>
  <c r="D199" i="22"/>
  <c r="C182" i="20"/>
  <c r="F182" i="20"/>
  <c r="H182" i="20"/>
  <c r="J182" i="20"/>
  <c r="L182" i="20"/>
  <c r="N182" i="20"/>
  <c r="P182" i="20"/>
  <c r="R182" i="20"/>
  <c r="T182" i="20"/>
  <c r="V182" i="20"/>
  <c r="D207" i="17"/>
  <c r="F207" i="17"/>
  <c r="H207" i="17"/>
  <c r="J207" i="17"/>
  <c r="F208" i="29"/>
  <c r="D208" i="29"/>
  <c r="F206" i="29"/>
  <c r="F207" i="29"/>
  <c r="M219" i="9"/>
  <c r="K219" i="9"/>
  <c r="D219" i="9"/>
  <c r="F219" i="9"/>
  <c r="H203" i="19"/>
  <c r="J203" i="19"/>
  <c r="F203" i="19"/>
  <c r="D203" i="19"/>
  <c r="D195" i="29"/>
  <c r="D207" i="29"/>
  <c r="C7" i="18"/>
  <c r="E7" i="18"/>
  <c r="G7" i="18"/>
  <c r="H8" i="18" s="1"/>
  <c r="C8" i="18"/>
  <c r="E8" i="18"/>
  <c r="C9" i="18"/>
  <c r="E9" i="18"/>
  <c r="G9" i="18"/>
  <c r="H9" i="18" s="1"/>
  <c r="C10" i="18"/>
  <c r="E10" i="18"/>
  <c r="G10" i="18"/>
  <c r="C11" i="18"/>
  <c r="E11" i="18"/>
  <c r="G11" i="18"/>
  <c r="C12" i="18"/>
  <c r="E12" i="18"/>
  <c r="G12" i="18"/>
  <c r="C13" i="18"/>
  <c r="E13" i="18"/>
  <c r="G13" i="18"/>
  <c r="C14" i="18"/>
  <c r="E14" i="18"/>
  <c r="G14" i="18"/>
  <c r="C15" i="18"/>
  <c r="E15" i="18"/>
  <c r="G15" i="18"/>
  <c r="C16" i="18"/>
  <c r="D16" i="18" s="1"/>
  <c r="E16" i="18"/>
  <c r="G16" i="18"/>
  <c r="C17" i="18"/>
  <c r="E17" i="18"/>
  <c r="G17" i="18"/>
  <c r="D40" i="18"/>
  <c r="F40" i="18"/>
  <c r="H40" i="18"/>
  <c r="D41" i="18"/>
  <c r="F41" i="18"/>
  <c r="H41" i="18"/>
  <c r="D42" i="18"/>
  <c r="F42" i="18"/>
  <c r="H42" i="18"/>
  <c r="D43" i="18"/>
  <c r="F43" i="18"/>
  <c r="H43" i="18"/>
  <c r="D44" i="18"/>
  <c r="H44" i="18"/>
  <c r="D45" i="18"/>
  <c r="F45" i="18"/>
  <c r="H45" i="18"/>
  <c r="D46" i="18"/>
  <c r="F46" i="18"/>
  <c r="H46" i="18"/>
  <c r="D47" i="18"/>
  <c r="F47" i="18"/>
  <c r="H47" i="18"/>
  <c r="D48" i="18"/>
  <c r="F48" i="18"/>
  <c r="H48" i="18"/>
  <c r="D49" i="18"/>
  <c r="H49" i="18"/>
  <c r="D50" i="18"/>
  <c r="H50" i="18"/>
  <c r="D51" i="18"/>
  <c r="H51" i="18"/>
  <c r="D53" i="18"/>
  <c r="F53" i="18"/>
  <c r="H53" i="18"/>
  <c r="D54" i="18"/>
  <c r="H54" i="18"/>
  <c r="F55" i="18"/>
  <c r="D56" i="18"/>
  <c r="F56" i="18"/>
  <c r="H56" i="18"/>
  <c r="D57" i="18"/>
  <c r="F57" i="18"/>
  <c r="H57" i="18"/>
  <c r="D58" i="18"/>
  <c r="F58" i="18"/>
  <c r="H58" i="18"/>
  <c r="D59" i="18"/>
  <c r="H59" i="18"/>
  <c r="D60" i="18"/>
  <c r="F60" i="18"/>
  <c r="H60" i="18"/>
  <c r="D61" i="18"/>
  <c r="F61" i="18"/>
  <c r="H61" i="18"/>
  <c r="D62" i="18"/>
  <c r="F62" i="18"/>
  <c r="H62" i="18"/>
  <c r="D63" i="18"/>
  <c r="F63" i="18"/>
  <c r="H63" i="18"/>
  <c r="D64" i="18"/>
  <c r="F64" i="18"/>
  <c r="H64" i="18"/>
  <c r="D66" i="18"/>
  <c r="F66" i="18"/>
  <c r="H66" i="18"/>
  <c r="D67" i="18"/>
  <c r="F67" i="18"/>
  <c r="H67" i="18"/>
  <c r="D68" i="18"/>
  <c r="F68" i="18"/>
  <c r="H68" i="18"/>
  <c r="D69" i="18"/>
  <c r="F69" i="18"/>
  <c r="H69" i="18"/>
  <c r="D70" i="18"/>
  <c r="F70" i="18"/>
  <c r="H70" i="18"/>
  <c r="D71" i="18"/>
  <c r="F71" i="18"/>
  <c r="H71" i="18"/>
  <c r="D72" i="18"/>
  <c r="F72" i="18"/>
  <c r="H72" i="18"/>
  <c r="D73" i="18"/>
  <c r="F73" i="18"/>
  <c r="H73" i="18"/>
  <c r="D74" i="18"/>
  <c r="H74" i="18"/>
  <c r="D75" i="18"/>
  <c r="F75" i="18"/>
  <c r="H75" i="18"/>
  <c r="D76" i="18"/>
  <c r="F76" i="18"/>
  <c r="H76" i="18"/>
  <c r="D77" i="18"/>
  <c r="F77" i="18"/>
  <c r="H77" i="18"/>
  <c r="D79" i="18"/>
  <c r="F79" i="18"/>
  <c r="H79" i="18"/>
  <c r="D80" i="18"/>
  <c r="H80" i="18"/>
  <c r="D81" i="18"/>
  <c r="F81" i="18"/>
  <c r="H81" i="18"/>
  <c r="D82" i="18"/>
  <c r="F82" i="18"/>
  <c r="H82" i="18"/>
  <c r="D83" i="18"/>
  <c r="F83" i="18"/>
  <c r="H83" i="18"/>
  <c r="D84" i="18"/>
  <c r="H84" i="18"/>
  <c r="D85" i="18"/>
  <c r="H85" i="18"/>
  <c r="D86" i="18"/>
  <c r="F86" i="18"/>
  <c r="H86" i="18"/>
  <c r="D87" i="18"/>
  <c r="F87" i="18"/>
  <c r="H87" i="18"/>
  <c r="D88" i="18"/>
  <c r="F88" i="18"/>
  <c r="H88" i="18"/>
  <c r="D89" i="18"/>
  <c r="F89" i="18"/>
  <c r="H89" i="18"/>
  <c r="D90" i="18"/>
  <c r="F90" i="18"/>
  <c r="H90" i="18"/>
  <c r="D92" i="18"/>
  <c r="F92" i="18"/>
  <c r="H92" i="18"/>
  <c r="D93" i="18"/>
  <c r="F93" i="18"/>
  <c r="H93" i="18"/>
  <c r="D94" i="18"/>
  <c r="F94" i="18"/>
  <c r="H94" i="18"/>
  <c r="D95" i="18"/>
  <c r="F95" i="18"/>
  <c r="H95" i="18"/>
  <c r="D96" i="18"/>
  <c r="F96" i="18"/>
  <c r="H96" i="18"/>
  <c r="D97" i="18"/>
  <c r="F97" i="18"/>
  <c r="H97" i="18"/>
  <c r="D98" i="18"/>
  <c r="F98" i="18"/>
  <c r="H98" i="18"/>
  <c r="D99" i="18"/>
  <c r="H99" i="18"/>
  <c r="D100" i="18"/>
  <c r="F100" i="18"/>
  <c r="H100" i="18"/>
  <c r="D101" i="18"/>
  <c r="F101" i="18"/>
  <c r="H101" i="18"/>
  <c r="D102" i="18"/>
  <c r="F102" i="18"/>
  <c r="H102" i="18"/>
  <c r="D103" i="18"/>
  <c r="F103" i="18"/>
  <c r="H103" i="18"/>
  <c r="D105" i="18"/>
  <c r="F105" i="18"/>
  <c r="H105" i="18"/>
  <c r="D106" i="18"/>
  <c r="F106" i="18"/>
  <c r="H106" i="18"/>
  <c r="D107" i="18"/>
  <c r="F107" i="18"/>
  <c r="H107" i="18"/>
  <c r="D108" i="18"/>
  <c r="F108" i="18"/>
  <c r="H108" i="18"/>
  <c r="D109" i="18"/>
  <c r="F109" i="18"/>
  <c r="H109" i="18"/>
  <c r="D110" i="18"/>
  <c r="F110" i="18"/>
  <c r="H110" i="18"/>
  <c r="D111" i="18"/>
  <c r="F111" i="18"/>
  <c r="H111" i="18"/>
  <c r="D112" i="18"/>
  <c r="F112" i="18"/>
  <c r="H112" i="18"/>
  <c r="D113" i="18"/>
  <c r="F113" i="18"/>
  <c r="H113" i="18"/>
  <c r="D114" i="18"/>
  <c r="F114" i="18"/>
  <c r="H114" i="18"/>
  <c r="D115" i="18"/>
  <c r="F115" i="18"/>
  <c r="H115" i="18"/>
  <c r="D116" i="18"/>
  <c r="F116" i="18"/>
  <c r="H116" i="18"/>
  <c r="D118" i="18"/>
  <c r="F118" i="18"/>
  <c r="H118" i="18"/>
  <c r="D119" i="18"/>
  <c r="F119" i="18"/>
  <c r="H119" i="18"/>
  <c r="D120" i="18"/>
  <c r="F120" i="18"/>
  <c r="H120" i="18"/>
  <c r="D121" i="18"/>
  <c r="F121" i="18"/>
  <c r="H121" i="18"/>
  <c r="D122" i="18"/>
  <c r="F122" i="18"/>
  <c r="H122" i="18"/>
  <c r="D123" i="18"/>
  <c r="F123" i="18"/>
  <c r="H123" i="18"/>
  <c r="D124" i="18"/>
  <c r="F124" i="18"/>
  <c r="H124" i="18"/>
  <c r="D125" i="18"/>
  <c r="F125" i="18"/>
  <c r="H125" i="18"/>
  <c r="D126" i="18"/>
  <c r="F126" i="18"/>
  <c r="H126" i="18"/>
  <c r="D127" i="18"/>
  <c r="F127" i="18"/>
  <c r="H127" i="18"/>
  <c r="D128" i="18"/>
  <c r="F128" i="18"/>
  <c r="H128" i="18"/>
  <c r="D129" i="18"/>
  <c r="F129" i="18"/>
  <c r="H129" i="18"/>
  <c r="D131" i="18"/>
  <c r="F131" i="18"/>
  <c r="H131" i="18"/>
  <c r="D132" i="18"/>
  <c r="F132" i="18"/>
  <c r="H132" i="18"/>
  <c r="D133" i="18"/>
  <c r="F133" i="18"/>
  <c r="H133" i="18"/>
  <c r="D134" i="18"/>
  <c r="F134" i="18"/>
  <c r="H134" i="18"/>
  <c r="D135" i="18"/>
  <c r="F135" i="18"/>
  <c r="H135" i="18"/>
  <c r="D136" i="18"/>
  <c r="F136" i="18"/>
  <c r="H136" i="18"/>
  <c r="D137" i="18"/>
  <c r="F137" i="18"/>
  <c r="H137" i="18"/>
  <c r="D138" i="18"/>
  <c r="F138" i="18"/>
  <c r="H138" i="18"/>
  <c r="D139" i="18"/>
  <c r="F139" i="18"/>
  <c r="H139" i="18"/>
  <c r="D140" i="18"/>
  <c r="F140" i="18"/>
  <c r="H140" i="18"/>
  <c r="D141" i="18"/>
  <c r="F141" i="18"/>
  <c r="H141" i="18"/>
  <c r="D142" i="18"/>
  <c r="F142" i="18"/>
  <c r="H142" i="18"/>
  <c r="D144" i="18"/>
  <c r="F144" i="18"/>
  <c r="H144" i="18"/>
  <c r="D145" i="18"/>
  <c r="F145" i="18"/>
  <c r="H145" i="18"/>
  <c r="D146" i="18"/>
  <c r="F146" i="18"/>
  <c r="H146" i="18"/>
  <c r="D147" i="18"/>
  <c r="F147" i="18"/>
  <c r="H147" i="18"/>
  <c r="D148" i="18"/>
  <c r="F148" i="18"/>
  <c r="H148" i="18"/>
  <c r="D149" i="18"/>
  <c r="F149" i="18"/>
  <c r="H149" i="18"/>
  <c r="D150" i="18"/>
  <c r="F150" i="18"/>
  <c r="H150" i="18"/>
  <c r="D151" i="18"/>
  <c r="F151" i="18"/>
  <c r="H151" i="18"/>
  <c r="D152" i="18"/>
  <c r="F152" i="18"/>
  <c r="H152" i="18"/>
  <c r="D153" i="18"/>
  <c r="F153" i="18"/>
  <c r="H153" i="18"/>
  <c r="D154" i="18"/>
  <c r="F154" i="18"/>
  <c r="H154" i="18"/>
  <c r="D155" i="18"/>
  <c r="F155" i="18"/>
  <c r="H155" i="18"/>
  <c r="D157" i="18"/>
  <c r="F157" i="18"/>
  <c r="H157" i="18"/>
  <c r="D158" i="18"/>
  <c r="F158" i="18"/>
  <c r="H158" i="18"/>
  <c r="D159" i="18"/>
  <c r="F159" i="18"/>
  <c r="H159" i="18"/>
  <c r="D160" i="18"/>
  <c r="F160" i="18"/>
  <c r="H160" i="18"/>
  <c r="D161" i="18"/>
  <c r="F161" i="18"/>
  <c r="H161" i="18"/>
  <c r="D162" i="18"/>
  <c r="F162" i="18"/>
  <c r="H162" i="18"/>
  <c r="D163" i="18"/>
  <c r="F163" i="18"/>
  <c r="H163" i="18"/>
  <c r="D164" i="18"/>
  <c r="F164" i="18"/>
  <c r="H164" i="18"/>
  <c r="D165" i="18"/>
  <c r="F165" i="18"/>
  <c r="H165" i="18"/>
  <c r="D166" i="18"/>
  <c r="F166" i="18"/>
  <c r="H166" i="18"/>
  <c r="D167" i="18"/>
  <c r="F167" i="18"/>
  <c r="H167" i="18"/>
  <c r="D168" i="18"/>
  <c r="F168" i="18"/>
  <c r="H168" i="18"/>
  <c r="D170" i="18"/>
  <c r="F170" i="18"/>
  <c r="H170" i="18"/>
  <c r="D171" i="18"/>
  <c r="F171" i="18"/>
  <c r="H171" i="18"/>
  <c r="D172" i="18"/>
  <c r="F172" i="18"/>
  <c r="H172" i="18"/>
  <c r="D173" i="18"/>
  <c r="F173" i="18"/>
  <c r="H173" i="18"/>
  <c r="D174" i="18"/>
  <c r="F174" i="18"/>
  <c r="H174" i="18"/>
  <c r="D175" i="18"/>
  <c r="F175" i="18"/>
  <c r="H175" i="18"/>
  <c r="D176" i="18"/>
  <c r="F176" i="18"/>
  <c r="H176" i="18"/>
  <c r="D177" i="18"/>
  <c r="F177" i="18"/>
  <c r="H177" i="18"/>
  <c r="D178" i="18"/>
  <c r="F178" i="18"/>
  <c r="H178" i="18"/>
  <c r="C8" i="13"/>
  <c r="E8" i="13"/>
  <c r="C9" i="13"/>
  <c r="E9" i="13"/>
  <c r="C10" i="13"/>
  <c r="E10" i="13"/>
  <c r="C11" i="13"/>
  <c r="E11" i="13"/>
  <c r="C12" i="13"/>
  <c r="E12" i="13"/>
  <c r="C13" i="13"/>
  <c r="E13" i="13"/>
  <c r="C14" i="13"/>
  <c r="E14" i="13"/>
  <c r="C15" i="13"/>
  <c r="E15" i="13"/>
  <c r="C16" i="13"/>
  <c r="E16" i="13"/>
  <c r="C17" i="13"/>
  <c r="E17" i="13"/>
  <c r="C18" i="13"/>
  <c r="E18" i="13"/>
  <c r="C19" i="13"/>
  <c r="E19" i="13"/>
  <c r="C20" i="13"/>
  <c r="E20" i="13"/>
  <c r="D42" i="13"/>
  <c r="F42" i="13"/>
  <c r="D43" i="13"/>
  <c r="F43" i="13"/>
  <c r="D44" i="13"/>
  <c r="F44" i="13"/>
  <c r="D45" i="13"/>
  <c r="F45" i="13"/>
  <c r="D46" i="13"/>
  <c r="F46" i="13"/>
  <c r="D47" i="13"/>
  <c r="F47" i="13"/>
  <c r="D48" i="13"/>
  <c r="F48" i="13"/>
  <c r="D49" i="13"/>
  <c r="F49" i="13"/>
  <c r="D50" i="13"/>
  <c r="F50" i="13"/>
  <c r="D51" i="13"/>
  <c r="F51" i="13"/>
  <c r="D52" i="13"/>
  <c r="F52" i="13"/>
  <c r="D53" i="13"/>
  <c r="F53" i="13"/>
  <c r="D54" i="13"/>
  <c r="F54" i="13"/>
  <c r="D55" i="13"/>
  <c r="F55" i="13"/>
  <c r="D56" i="13"/>
  <c r="F56" i="13"/>
  <c r="D57" i="13"/>
  <c r="F57" i="13"/>
  <c r="D58" i="13"/>
  <c r="F58" i="13"/>
  <c r="D59" i="13"/>
  <c r="F59" i="13"/>
  <c r="D60" i="13"/>
  <c r="F60" i="13"/>
  <c r="D61" i="13"/>
  <c r="F61" i="13"/>
  <c r="D62" i="13"/>
  <c r="F62" i="13"/>
  <c r="D63" i="13"/>
  <c r="F63" i="13"/>
  <c r="D64" i="13"/>
  <c r="F64" i="13"/>
  <c r="D65" i="13"/>
  <c r="F65" i="13"/>
  <c r="D66" i="13"/>
  <c r="F66" i="13"/>
  <c r="D67" i="13"/>
  <c r="F67" i="13"/>
  <c r="D68" i="13"/>
  <c r="F68" i="13"/>
  <c r="D69" i="13"/>
  <c r="F69" i="13"/>
  <c r="D70" i="13"/>
  <c r="F70" i="13"/>
  <c r="D71" i="13"/>
  <c r="F71" i="13"/>
  <c r="D72" i="13"/>
  <c r="F72" i="13"/>
  <c r="D73" i="13"/>
  <c r="F73" i="13"/>
  <c r="D74" i="13"/>
  <c r="F74" i="13"/>
  <c r="D75" i="13"/>
  <c r="F75" i="13"/>
  <c r="D76" i="13"/>
  <c r="F76" i="13"/>
  <c r="D77" i="13"/>
  <c r="F77" i="13"/>
  <c r="D78" i="13"/>
  <c r="F78" i="13"/>
  <c r="D79" i="13"/>
  <c r="F79" i="13"/>
  <c r="D80" i="13"/>
  <c r="F80" i="13"/>
  <c r="D81" i="13"/>
  <c r="F81" i="13"/>
  <c r="D82" i="13"/>
  <c r="F82" i="13"/>
  <c r="D83" i="13"/>
  <c r="F83" i="13"/>
  <c r="D84" i="13"/>
  <c r="F84" i="13"/>
  <c r="D85" i="13"/>
  <c r="F85" i="13"/>
  <c r="D86" i="13"/>
  <c r="F86" i="13"/>
  <c r="D87" i="13"/>
  <c r="F87" i="13"/>
  <c r="D88" i="13"/>
  <c r="F88" i="13"/>
  <c r="D89" i="13"/>
  <c r="F89" i="13"/>
  <c r="D90" i="13"/>
  <c r="F90" i="13"/>
  <c r="D91" i="13"/>
  <c r="F91" i="13"/>
  <c r="D92" i="13"/>
  <c r="F92" i="13"/>
  <c r="D93" i="13"/>
  <c r="F93" i="13"/>
  <c r="D94" i="13"/>
  <c r="F94" i="13"/>
  <c r="D95" i="13"/>
  <c r="F95" i="13"/>
  <c r="D96" i="13"/>
  <c r="F96" i="13"/>
  <c r="D97" i="13"/>
  <c r="F97" i="13"/>
  <c r="D98" i="13"/>
  <c r="F98" i="13"/>
  <c r="D99" i="13"/>
  <c r="F99" i="13"/>
  <c r="D100" i="13"/>
  <c r="F100" i="13"/>
  <c r="D101" i="13"/>
  <c r="F101" i="13"/>
  <c r="D102" i="13"/>
  <c r="F102" i="13"/>
  <c r="D103" i="13"/>
  <c r="F103" i="13"/>
  <c r="D104" i="13"/>
  <c r="F104" i="13"/>
  <c r="D105" i="13"/>
  <c r="F105" i="13"/>
  <c r="D106" i="13"/>
  <c r="F106" i="13"/>
  <c r="D107" i="13"/>
  <c r="F107" i="13"/>
  <c r="D108" i="13"/>
  <c r="F108" i="13"/>
  <c r="D109" i="13"/>
  <c r="F109" i="13"/>
  <c r="D110" i="13"/>
  <c r="F110" i="13"/>
  <c r="D111" i="13"/>
  <c r="F111" i="13"/>
  <c r="D112" i="13"/>
  <c r="F112" i="13"/>
  <c r="D113" i="13"/>
  <c r="F113" i="13"/>
  <c r="D114" i="13"/>
  <c r="F114" i="13"/>
  <c r="D115" i="13"/>
  <c r="F115" i="13"/>
  <c r="D116" i="13"/>
  <c r="F116" i="13"/>
  <c r="D117" i="13"/>
  <c r="F117" i="13"/>
  <c r="D118" i="13"/>
  <c r="F118" i="13"/>
  <c r="D119" i="13"/>
  <c r="F119" i="13"/>
  <c r="D120" i="13"/>
  <c r="F120" i="13"/>
  <c r="D121" i="13"/>
  <c r="F121" i="13"/>
  <c r="D122" i="13"/>
  <c r="F122" i="13"/>
  <c r="D123" i="13"/>
  <c r="F123" i="13"/>
  <c r="D124" i="13"/>
  <c r="F124" i="13"/>
  <c r="D125" i="13"/>
  <c r="F125" i="13"/>
  <c r="D126" i="13"/>
  <c r="F126" i="13"/>
  <c r="D127" i="13"/>
  <c r="F127" i="13"/>
  <c r="D128" i="13"/>
  <c r="F128" i="13"/>
  <c r="D129" i="13"/>
  <c r="F129" i="13"/>
  <c r="D130" i="13"/>
  <c r="F130" i="13"/>
  <c r="D131" i="13"/>
  <c r="F131" i="13"/>
  <c r="D132" i="13"/>
  <c r="F132" i="13"/>
  <c r="D133" i="13"/>
  <c r="F133" i="13"/>
  <c r="D134" i="13"/>
  <c r="F134" i="13"/>
  <c r="D135" i="13"/>
  <c r="F135" i="13"/>
  <c r="D136" i="13"/>
  <c r="F136" i="13"/>
  <c r="D137" i="13"/>
  <c r="F137" i="13"/>
  <c r="D138" i="13"/>
  <c r="F138" i="13"/>
  <c r="D139" i="13"/>
  <c r="F139" i="13"/>
  <c r="D140" i="13"/>
  <c r="F140" i="13"/>
  <c r="D141" i="13"/>
  <c r="F141" i="13"/>
  <c r="D142" i="13"/>
  <c r="F142" i="13"/>
  <c r="D143" i="13"/>
  <c r="F143" i="13"/>
  <c r="D144" i="13"/>
  <c r="F144" i="13"/>
  <c r="D145" i="13"/>
  <c r="F145" i="13"/>
  <c r="D146" i="13"/>
  <c r="F146" i="13"/>
  <c r="D147" i="13"/>
  <c r="F147" i="13"/>
  <c r="D148" i="13"/>
  <c r="F148" i="13"/>
  <c r="D149" i="13"/>
  <c r="F149" i="13"/>
  <c r="D150" i="13"/>
  <c r="F150" i="13"/>
  <c r="D151" i="13"/>
  <c r="F151" i="13"/>
  <c r="D152" i="13"/>
  <c r="F152" i="13"/>
  <c r="D153" i="13"/>
  <c r="F153" i="13"/>
  <c r="D154" i="13"/>
  <c r="F154" i="13"/>
  <c r="D155" i="13"/>
  <c r="F155" i="13"/>
  <c r="D156" i="13"/>
  <c r="F156" i="13"/>
  <c r="D157" i="13"/>
  <c r="F157" i="13"/>
  <c r="D158" i="13"/>
  <c r="F158" i="13"/>
  <c r="D159" i="13"/>
  <c r="F159" i="13"/>
  <c r="D160" i="13"/>
  <c r="F160" i="13"/>
  <c r="D161" i="13"/>
  <c r="F161" i="13"/>
  <c r="D162" i="13"/>
  <c r="F162" i="13"/>
  <c r="D163" i="13"/>
  <c r="F163" i="13"/>
  <c r="D164" i="13"/>
  <c r="F164" i="13"/>
  <c r="D165" i="13"/>
  <c r="F165" i="13"/>
  <c r="D166" i="13"/>
  <c r="F166" i="13"/>
  <c r="D167" i="13"/>
  <c r="F167" i="13"/>
  <c r="D168" i="13"/>
  <c r="F168" i="13"/>
  <c r="D169" i="13"/>
  <c r="F169" i="13"/>
  <c r="D170" i="13"/>
  <c r="F170" i="13"/>
  <c r="D171" i="13"/>
  <c r="F171" i="13"/>
  <c r="D172" i="13"/>
  <c r="F172" i="13"/>
  <c r="D173" i="13"/>
  <c r="F173" i="13"/>
  <c r="D174" i="13"/>
  <c r="F174" i="13"/>
  <c r="D175" i="13"/>
  <c r="F175" i="13"/>
  <c r="D176" i="13"/>
  <c r="F176" i="13"/>
  <c r="D177" i="13"/>
  <c r="F177" i="13"/>
  <c r="D178" i="13"/>
  <c r="F178" i="13"/>
  <c r="D179" i="13"/>
  <c r="F179" i="13"/>
  <c r="D180" i="13"/>
  <c r="F180" i="13"/>
  <c r="D181" i="13"/>
  <c r="F181" i="13"/>
  <c r="D182" i="13"/>
  <c r="F182" i="13"/>
  <c r="D183" i="13"/>
  <c r="F183" i="13"/>
  <c r="D184" i="13"/>
  <c r="F184" i="13"/>
  <c r="D185" i="13"/>
  <c r="F185" i="13"/>
  <c r="D186" i="13"/>
  <c r="F186" i="13"/>
  <c r="D187" i="13"/>
  <c r="F187" i="13"/>
  <c r="D188" i="13"/>
  <c r="F188" i="13"/>
  <c r="D189" i="13"/>
  <c r="F189" i="13"/>
  <c r="D190" i="13"/>
  <c r="F190" i="13"/>
  <c r="D191" i="13"/>
  <c r="F191" i="13"/>
  <c r="D192" i="13"/>
  <c r="F192" i="13"/>
  <c r="D193" i="13"/>
  <c r="F193" i="13"/>
  <c r="D194" i="13"/>
  <c r="F194" i="13"/>
  <c r="D195" i="13"/>
  <c r="F195" i="13"/>
  <c r="D196" i="13"/>
  <c r="F196" i="13"/>
  <c r="D197" i="13"/>
  <c r="F197" i="13"/>
  <c r="E7" i="11"/>
  <c r="D8" i="11"/>
  <c r="D9" i="11"/>
  <c r="D10" i="11"/>
  <c r="D11" i="11"/>
  <c r="D12" i="11"/>
  <c r="D13" i="11"/>
  <c r="D14" i="11"/>
  <c r="D15" i="11"/>
  <c r="D16" i="11"/>
  <c r="E16" i="11"/>
  <c r="F17" i="11" s="1"/>
  <c r="D17" i="11"/>
  <c r="D18" i="11"/>
  <c r="D19" i="11"/>
  <c r="D20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G8" i="19"/>
  <c r="D9" i="19"/>
  <c r="G9" i="19"/>
  <c r="H9" i="19" s="1"/>
  <c r="C10" i="19"/>
  <c r="D10" i="19" s="1"/>
  <c r="G10" i="19"/>
  <c r="H11" i="19" s="1"/>
  <c r="J10" i="19"/>
  <c r="F11" i="19"/>
  <c r="J11" i="19"/>
  <c r="D12" i="19"/>
  <c r="F12" i="19"/>
  <c r="G12" i="19"/>
  <c r="H12" i="19" s="1"/>
  <c r="J12" i="19"/>
  <c r="C13" i="19"/>
  <c r="D13" i="19" s="1"/>
  <c r="E13" i="19"/>
  <c r="F13" i="19" s="1"/>
  <c r="G13" i="19"/>
  <c r="I13" i="19"/>
  <c r="J13" i="19" s="1"/>
  <c r="C14" i="19"/>
  <c r="E14" i="19"/>
  <c r="G14" i="19"/>
  <c r="I14" i="19"/>
  <c r="C15" i="19"/>
  <c r="E15" i="19"/>
  <c r="G15" i="19"/>
  <c r="I15" i="19"/>
  <c r="C16" i="19"/>
  <c r="E16" i="19"/>
  <c r="G16" i="19"/>
  <c r="I16" i="19"/>
  <c r="J16" i="19" s="1"/>
  <c r="C17" i="19"/>
  <c r="E17" i="19"/>
  <c r="G17" i="19"/>
  <c r="I17" i="19"/>
  <c r="C18" i="19"/>
  <c r="E18" i="19"/>
  <c r="G18" i="19"/>
  <c r="I18" i="19"/>
  <c r="C19" i="19"/>
  <c r="E19" i="19"/>
  <c r="G19" i="19"/>
  <c r="I19" i="19"/>
  <c r="J19" i="19" s="1"/>
  <c r="C20" i="19"/>
  <c r="E20" i="19"/>
  <c r="G20" i="19"/>
  <c r="H20" i="19" s="1"/>
  <c r="I20" i="19"/>
  <c r="C21" i="19"/>
  <c r="E21" i="19"/>
  <c r="I21" i="19"/>
  <c r="D42" i="19"/>
  <c r="H42" i="19"/>
  <c r="H43" i="19"/>
  <c r="D44" i="19"/>
  <c r="H44" i="19"/>
  <c r="D45" i="19"/>
  <c r="H45" i="19"/>
  <c r="D46" i="19"/>
  <c r="H46" i="19"/>
  <c r="D47" i="19"/>
  <c r="H47" i="19"/>
  <c r="D48" i="19"/>
  <c r="H48" i="19"/>
  <c r="D49" i="19"/>
  <c r="H49" i="19"/>
  <c r="H50" i="19"/>
  <c r="D51" i="19"/>
  <c r="H51" i="19"/>
  <c r="D52" i="19"/>
  <c r="H52" i="19"/>
  <c r="D53" i="19"/>
  <c r="H53" i="19"/>
  <c r="D54" i="19"/>
  <c r="H54" i="19"/>
  <c r="D55" i="19"/>
  <c r="H55" i="19"/>
  <c r="D56" i="19"/>
  <c r="H56" i="19"/>
  <c r="D57" i="19"/>
  <c r="H57" i="19"/>
  <c r="F58" i="19"/>
  <c r="H58" i="19"/>
  <c r="D59" i="19"/>
  <c r="F59" i="19"/>
  <c r="H59" i="19"/>
  <c r="D60" i="19"/>
  <c r="F60" i="19"/>
  <c r="H60" i="19"/>
  <c r="D61" i="19"/>
  <c r="F61" i="19"/>
  <c r="H61" i="19"/>
  <c r="F62" i="19"/>
  <c r="H62" i="19"/>
  <c r="D63" i="19"/>
  <c r="F63" i="19"/>
  <c r="H63" i="19"/>
  <c r="F64" i="19"/>
  <c r="H64" i="19"/>
  <c r="D65" i="19"/>
  <c r="F65" i="19"/>
  <c r="H65" i="19"/>
  <c r="D66" i="19"/>
  <c r="F66" i="19"/>
  <c r="H66" i="19"/>
  <c r="D67" i="19"/>
  <c r="F67" i="19"/>
  <c r="H67" i="19"/>
  <c r="D68" i="19"/>
  <c r="F68" i="19"/>
  <c r="H68" i="19"/>
  <c r="D69" i="19"/>
  <c r="H69" i="19"/>
  <c r="D70" i="19"/>
  <c r="F70" i="19"/>
  <c r="H70" i="19"/>
  <c r="D71" i="19"/>
  <c r="F71" i="19"/>
  <c r="H71" i="19"/>
  <c r="F72" i="19"/>
  <c r="H72" i="19"/>
  <c r="F73" i="19"/>
  <c r="H73" i="19"/>
  <c r="F74" i="19"/>
  <c r="H74" i="19"/>
  <c r="D75" i="19"/>
  <c r="H75" i="19"/>
  <c r="D76" i="19"/>
  <c r="F76" i="19"/>
  <c r="H76" i="19"/>
  <c r="D77" i="19"/>
  <c r="F77" i="19"/>
  <c r="H77" i="19"/>
  <c r="J77" i="19"/>
  <c r="D78" i="19"/>
  <c r="F78" i="19"/>
  <c r="H78" i="19"/>
  <c r="J78" i="19"/>
  <c r="D79" i="19"/>
  <c r="F79" i="19"/>
  <c r="H79" i="19"/>
  <c r="J79" i="19"/>
  <c r="D80" i="19"/>
  <c r="F80" i="19"/>
  <c r="H80" i="19"/>
  <c r="J80" i="19"/>
  <c r="D81" i="19"/>
  <c r="H81" i="19"/>
  <c r="J81" i="19"/>
  <c r="D82" i="19"/>
  <c r="F82" i="19"/>
  <c r="H82" i="19"/>
  <c r="J82" i="19"/>
  <c r="F83" i="19"/>
  <c r="H83" i="19"/>
  <c r="J83" i="19"/>
  <c r="D84" i="19"/>
  <c r="H84" i="19"/>
  <c r="J84" i="19"/>
  <c r="F85" i="19"/>
  <c r="H85" i="19"/>
  <c r="J85" i="19"/>
  <c r="D86" i="19"/>
  <c r="F86" i="19"/>
  <c r="H86" i="19"/>
  <c r="J86" i="19"/>
  <c r="D87" i="19"/>
  <c r="H87" i="19"/>
  <c r="J87" i="19"/>
  <c r="D88" i="19"/>
  <c r="D89" i="19"/>
  <c r="F89" i="19"/>
  <c r="H89" i="19"/>
  <c r="J89" i="19"/>
  <c r="D90" i="19"/>
  <c r="F90" i="19"/>
  <c r="H90" i="19"/>
  <c r="J90" i="19"/>
  <c r="D91" i="19"/>
  <c r="F91" i="19"/>
  <c r="H91" i="19"/>
  <c r="J91" i="19"/>
  <c r="D92" i="19"/>
  <c r="F92" i="19"/>
  <c r="H92" i="19"/>
  <c r="J92" i="19"/>
  <c r="D93" i="19"/>
  <c r="H93" i="19"/>
  <c r="J93" i="19"/>
  <c r="D94" i="19"/>
  <c r="F94" i="19"/>
  <c r="H94" i="19"/>
  <c r="J94" i="19"/>
  <c r="D95" i="19"/>
  <c r="F95" i="19"/>
  <c r="H95" i="19"/>
  <c r="J95" i="19"/>
  <c r="D96" i="19"/>
  <c r="H96" i="19"/>
  <c r="J96" i="19"/>
  <c r="D97" i="19"/>
  <c r="F97" i="19"/>
  <c r="H97" i="19"/>
  <c r="J97" i="19"/>
  <c r="D98" i="19"/>
  <c r="F98" i="19"/>
  <c r="H98" i="19"/>
  <c r="J98" i="19"/>
  <c r="F99" i="19"/>
  <c r="H99" i="19"/>
  <c r="J99" i="19"/>
  <c r="D100" i="19"/>
  <c r="F100" i="19"/>
  <c r="H100" i="19"/>
  <c r="J100" i="19"/>
  <c r="F101" i="19"/>
  <c r="H101" i="19"/>
  <c r="J101" i="19"/>
  <c r="F102" i="19"/>
  <c r="H102" i="19"/>
  <c r="J102" i="19"/>
  <c r="D103" i="19"/>
  <c r="F103" i="19"/>
  <c r="H103" i="19"/>
  <c r="J103" i="19"/>
  <c r="D104" i="19"/>
  <c r="F104" i="19"/>
  <c r="H104" i="19"/>
  <c r="J104" i="19"/>
  <c r="D105" i="19"/>
  <c r="H105" i="19"/>
  <c r="J105" i="19"/>
  <c r="D106" i="19"/>
  <c r="F106" i="19"/>
  <c r="H106" i="19"/>
  <c r="J106" i="19"/>
  <c r="D107" i="19"/>
  <c r="F107" i="19"/>
  <c r="H107" i="19"/>
  <c r="J107" i="19"/>
  <c r="D108" i="19"/>
  <c r="F108" i="19"/>
  <c r="H108" i="19"/>
  <c r="J108" i="19"/>
  <c r="D109" i="19"/>
  <c r="F109" i="19"/>
  <c r="H109" i="19"/>
  <c r="J109" i="19"/>
  <c r="D110" i="19"/>
  <c r="F110" i="19"/>
  <c r="H110" i="19"/>
  <c r="J110" i="19"/>
  <c r="D111" i="19"/>
  <c r="F111" i="19"/>
  <c r="H111" i="19"/>
  <c r="J111" i="19"/>
  <c r="D112" i="19"/>
  <c r="F112" i="19"/>
  <c r="H112" i="19"/>
  <c r="J112" i="19"/>
  <c r="D113" i="19"/>
  <c r="F113" i="19"/>
  <c r="H113" i="19"/>
  <c r="J113" i="19"/>
  <c r="D114" i="19"/>
  <c r="F114" i="19"/>
  <c r="H114" i="19"/>
  <c r="J114" i="19"/>
  <c r="D115" i="19"/>
  <c r="F115" i="19"/>
  <c r="H115" i="19"/>
  <c r="J115" i="19"/>
  <c r="D116" i="19"/>
  <c r="F116" i="19"/>
  <c r="H116" i="19"/>
  <c r="J116" i="19"/>
  <c r="D117" i="19"/>
  <c r="F117" i="19"/>
  <c r="H117" i="19"/>
  <c r="J117" i="19"/>
  <c r="D118" i="19"/>
  <c r="F118" i="19"/>
  <c r="H118" i="19"/>
  <c r="J118" i="19"/>
  <c r="D119" i="19"/>
  <c r="F119" i="19"/>
  <c r="H119" i="19"/>
  <c r="J119" i="19"/>
  <c r="D120" i="19"/>
  <c r="F120" i="19"/>
  <c r="H120" i="19"/>
  <c r="J120" i="19"/>
  <c r="D121" i="19"/>
  <c r="F121" i="19"/>
  <c r="H121" i="19"/>
  <c r="J121" i="19"/>
  <c r="D122" i="19"/>
  <c r="F122" i="19"/>
  <c r="H122" i="19"/>
  <c r="J122" i="19"/>
  <c r="D123" i="19"/>
  <c r="F123" i="19"/>
  <c r="H123" i="19"/>
  <c r="J123" i="19"/>
  <c r="D124" i="19"/>
  <c r="F124" i="19"/>
  <c r="H124" i="19"/>
  <c r="J124" i="19"/>
  <c r="D125" i="19"/>
  <c r="F125" i="19"/>
  <c r="H125" i="19"/>
  <c r="J125" i="19"/>
  <c r="D126" i="19"/>
  <c r="F126" i="19"/>
  <c r="H126" i="19"/>
  <c r="J126" i="19"/>
  <c r="D127" i="19"/>
  <c r="F127" i="19"/>
  <c r="H127" i="19"/>
  <c r="J127" i="19"/>
  <c r="D128" i="19"/>
  <c r="F128" i="19"/>
  <c r="H128" i="19"/>
  <c r="J128" i="19"/>
  <c r="D129" i="19"/>
  <c r="F129" i="19"/>
  <c r="H129" i="19"/>
  <c r="J129" i="19"/>
  <c r="D130" i="19"/>
  <c r="F130" i="19"/>
  <c r="H130" i="19"/>
  <c r="J130" i="19"/>
  <c r="D131" i="19"/>
  <c r="F131" i="19"/>
  <c r="H131" i="19"/>
  <c r="J131" i="19"/>
  <c r="D132" i="19"/>
  <c r="F132" i="19"/>
  <c r="H132" i="19"/>
  <c r="J132" i="19"/>
  <c r="D133" i="19"/>
  <c r="F133" i="19"/>
  <c r="H133" i="19"/>
  <c r="J133" i="19"/>
  <c r="D134" i="19"/>
  <c r="F134" i="19"/>
  <c r="H134" i="19"/>
  <c r="J134" i="19"/>
  <c r="D135" i="19"/>
  <c r="F135" i="19"/>
  <c r="H135" i="19"/>
  <c r="J135" i="19"/>
  <c r="D136" i="19"/>
  <c r="F136" i="19"/>
  <c r="H136" i="19"/>
  <c r="J136" i="19"/>
  <c r="D137" i="19"/>
  <c r="F137" i="19"/>
  <c r="H137" i="19"/>
  <c r="J137" i="19"/>
  <c r="D138" i="19"/>
  <c r="F138" i="19"/>
  <c r="H138" i="19"/>
  <c r="J138" i="19"/>
  <c r="D139" i="19"/>
  <c r="F139" i="19"/>
  <c r="H139" i="19"/>
  <c r="J139" i="19"/>
  <c r="D140" i="19"/>
  <c r="F140" i="19"/>
  <c r="H140" i="19"/>
  <c r="J140" i="19"/>
  <c r="D141" i="19"/>
  <c r="F141" i="19"/>
  <c r="H141" i="19"/>
  <c r="J141" i="19"/>
  <c r="D142" i="19"/>
  <c r="F142" i="19"/>
  <c r="H142" i="19"/>
  <c r="J142" i="19"/>
  <c r="D143" i="19"/>
  <c r="F143" i="19"/>
  <c r="H143" i="19"/>
  <c r="J143" i="19"/>
  <c r="D144" i="19"/>
  <c r="F144" i="19"/>
  <c r="H144" i="19"/>
  <c r="J144" i="19"/>
  <c r="D145" i="19"/>
  <c r="F145" i="19"/>
  <c r="H145" i="19"/>
  <c r="J145" i="19"/>
  <c r="D146" i="19"/>
  <c r="F146" i="19"/>
  <c r="H146" i="19"/>
  <c r="J146" i="19"/>
  <c r="D147" i="19"/>
  <c r="F147" i="19"/>
  <c r="H147" i="19"/>
  <c r="J147" i="19"/>
  <c r="D148" i="19"/>
  <c r="F148" i="19"/>
  <c r="H148" i="19"/>
  <c r="J148" i="19"/>
  <c r="D149" i="19"/>
  <c r="F149" i="19"/>
  <c r="H149" i="19"/>
  <c r="J149" i="19"/>
  <c r="D150" i="19"/>
  <c r="F150" i="19"/>
  <c r="H150" i="19"/>
  <c r="J150" i="19"/>
  <c r="D151" i="19"/>
  <c r="F151" i="19"/>
  <c r="H151" i="19"/>
  <c r="J151" i="19"/>
  <c r="D152" i="19"/>
  <c r="F152" i="19"/>
  <c r="H152" i="19"/>
  <c r="J152" i="19"/>
  <c r="D153" i="19"/>
  <c r="F153" i="19"/>
  <c r="H153" i="19"/>
  <c r="J153" i="19"/>
  <c r="D154" i="19"/>
  <c r="F154" i="19"/>
  <c r="H154" i="19"/>
  <c r="J154" i="19"/>
  <c r="D155" i="19"/>
  <c r="F155" i="19"/>
  <c r="H155" i="19"/>
  <c r="J155" i="19"/>
  <c r="D156" i="19"/>
  <c r="F156" i="19"/>
  <c r="H156" i="19"/>
  <c r="J156" i="19"/>
  <c r="D157" i="19"/>
  <c r="F157" i="19"/>
  <c r="H157" i="19"/>
  <c r="J157" i="19"/>
  <c r="D158" i="19"/>
  <c r="F158" i="19"/>
  <c r="H158" i="19"/>
  <c r="J158" i="19"/>
  <c r="F159" i="19"/>
  <c r="H159" i="19"/>
  <c r="J159" i="19"/>
  <c r="D160" i="19"/>
  <c r="F160" i="19"/>
  <c r="H160" i="19"/>
  <c r="J160" i="19"/>
  <c r="D161" i="19"/>
  <c r="F161" i="19"/>
  <c r="H161" i="19"/>
  <c r="J161" i="19"/>
  <c r="F162" i="19"/>
  <c r="H162" i="19"/>
  <c r="J162" i="19"/>
  <c r="D163" i="19"/>
  <c r="F163" i="19"/>
  <c r="H163" i="19"/>
  <c r="J163" i="19"/>
  <c r="D164" i="19"/>
  <c r="F164" i="19"/>
  <c r="H164" i="19"/>
  <c r="J164" i="19"/>
  <c r="D165" i="19"/>
  <c r="F165" i="19"/>
  <c r="H165" i="19"/>
  <c r="J165" i="19"/>
  <c r="F166" i="19"/>
  <c r="H166" i="19"/>
  <c r="J166" i="19"/>
  <c r="D167" i="19"/>
  <c r="F167" i="19"/>
  <c r="H167" i="19"/>
  <c r="J167" i="19"/>
  <c r="F168" i="19"/>
  <c r="H168" i="19"/>
  <c r="J168" i="19"/>
  <c r="D169" i="19"/>
  <c r="F169" i="19"/>
  <c r="H169" i="19"/>
  <c r="J169" i="19"/>
  <c r="D170" i="19"/>
  <c r="F170" i="19"/>
  <c r="H170" i="19"/>
  <c r="J170" i="19"/>
  <c r="D171" i="19"/>
  <c r="F171" i="19"/>
  <c r="H171" i="19"/>
  <c r="J171" i="19"/>
  <c r="D172" i="19"/>
  <c r="F172" i="19"/>
  <c r="H172" i="19"/>
  <c r="J172" i="19"/>
  <c r="D173" i="19"/>
  <c r="F173" i="19"/>
  <c r="H173" i="19"/>
  <c r="J173" i="19"/>
  <c r="D174" i="19"/>
  <c r="F174" i="19"/>
  <c r="H174" i="19"/>
  <c r="J174" i="19"/>
  <c r="D175" i="19"/>
  <c r="F175" i="19"/>
  <c r="H175" i="19"/>
  <c r="J175" i="19"/>
  <c r="D176" i="19"/>
  <c r="F176" i="19"/>
  <c r="H176" i="19"/>
  <c r="J176" i="19"/>
  <c r="F177" i="19"/>
  <c r="H177" i="19"/>
  <c r="J177" i="19"/>
  <c r="D178" i="19"/>
  <c r="F178" i="19"/>
  <c r="H178" i="19"/>
  <c r="J178" i="19"/>
  <c r="D179" i="19"/>
  <c r="F179" i="19"/>
  <c r="H179" i="19"/>
  <c r="J179" i="19"/>
  <c r="D180" i="19"/>
  <c r="F180" i="19"/>
  <c r="H180" i="19"/>
  <c r="J180" i="19"/>
  <c r="D181" i="19"/>
  <c r="F181" i="19"/>
  <c r="H181" i="19"/>
  <c r="J181" i="19"/>
  <c r="D182" i="19"/>
  <c r="F182" i="19"/>
  <c r="H182" i="19"/>
  <c r="J182" i="19"/>
  <c r="D183" i="19"/>
  <c r="F183" i="19"/>
  <c r="H183" i="19"/>
  <c r="J183" i="19"/>
  <c r="D184" i="19"/>
  <c r="F184" i="19"/>
  <c r="H184" i="19"/>
  <c r="J184" i="19"/>
  <c r="D185" i="19"/>
  <c r="F185" i="19"/>
  <c r="H185" i="19"/>
  <c r="J185" i="19"/>
  <c r="D186" i="19"/>
  <c r="F186" i="19"/>
  <c r="H186" i="19"/>
  <c r="J186" i="19"/>
  <c r="D187" i="19"/>
  <c r="F187" i="19"/>
  <c r="H187" i="19"/>
  <c r="J187" i="19"/>
  <c r="D188" i="19"/>
  <c r="F188" i="19"/>
  <c r="H188" i="19"/>
  <c r="J188" i="19"/>
  <c r="D189" i="19"/>
  <c r="F189" i="19"/>
  <c r="H189" i="19"/>
  <c r="J189" i="19"/>
  <c r="D190" i="19"/>
  <c r="F190" i="19"/>
  <c r="H190" i="19"/>
  <c r="J190" i="19"/>
  <c r="D191" i="19"/>
  <c r="F191" i="19"/>
  <c r="H191" i="19"/>
  <c r="J191" i="19"/>
  <c r="D192" i="19"/>
  <c r="F192" i="19"/>
  <c r="H192" i="19"/>
  <c r="J192" i="19"/>
  <c r="D193" i="19"/>
  <c r="F193" i="19"/>
  <c r="H193" i="19"/>
  <c r="J193" i="19"/>
  <c r="D194" i="19"/>
  <c r="F194" i="19"/>
  <c r="H194" i="19"/>
  <c r="J194" i="19"/>
  <c r="D195" i="19"/>
  <c r="F195" i="19"/>
  <c r="H195" i="19"/>
  <c r="J195" i="19"/>
  <c r="D196" i="19"/>
  <c r="F196" i="19"/>
  <c r="H196" i="19"/>
  <c r="J196" i="19"/>
  <c r="D197" i="19"/>
  <c r="F197" i="19"/>
  <c r="H197" i="19"/>
  <c r="J197" i="19"/>
  <c r="F198" i="19"/>
  <c r="H198" i="19"/>
  <c r="J198" i="19"/>
  <c r="D199" i="19"/>
  <c r="F199" i="19"/>
  <c r="H199" i="19"/>
  <c r="J199" i="19"/>
  <c r="F200" i="19"/>
  <c r="H200" i="19"/>
  <c r="J200" i="19"/>
  <c r="D201" i="19"/>
  <c r="F201" i="19"/>
  <c r="H201" i="19"/>
  <c r="J201" i="19"/>
  <c r="D202" i="19"/>
  <c r="F202" i="19"/>
  <c r="H202" i="19"/>
  <c r="J202" i="19"/>
  <c r="E7" i="9"/>
  <c r="E8" i="9"/>
  <c r="K9" i="9"/>
  <c r="K11" i="9"/>
  <c r="K15" i="9"/>
  <c r="K16" i="9"/>
  <c r="E17" i="9"/>
  <c r="K17" i="9"/>
  <c r="M17" i="9"/>
  <c r="D18" i="9"/>
  <c r="K18" i="9"/>
  <c r="M18" i="9"/>
  <c r="D19" i="9"/>
  <c r="F19" i="9"/>
  <c r="D20" i="9"/>
  <c r="D43" i="9"/>
  <c r="F43" i="9"/>
  <c r="K46" i="9"/>
  <c r="M46" i="9"/>
  <c r="D44" i="9"/>
  <c r="F44" i="9"/>
  <c r="K47" i="9"/>
  <c r="M47" i="9"/>
  <c r="D45" i="9"/>
  <c r="F45" i="9"/>
  <c r="K48" i="9"/>
  <c r="M48" i="9"/>
  <c r="D46" i="9"/>
  <c r="F46" i="9"/>
  <c r="K49" i="9"/>
  <c r="M49" i="9"/>
  <c r="D47" i="9"/>
  <c r="F47" i="9"/>
  <c r="K50" i="9"/>
  <c r="M50" i="9"/>
  <c r="D48" i="9"/>
  <c r="F48" i="9"/>
  <c r="K51" i="9"/>
  <c r="M51" i="9"/>
  <c r="D49" i="9"/>
  <c r="F49" i="9"/>
  <c r="K52" i="9"/>
  <c r="M52" i="9"/>
  <c r="D50" i="9"/>
  <c r="F50" i="9"/>
  <c r="K53" i="9"/>
  <c r="M53" i="9"/>
  <c r="D51" i="9"/>
  <c r="F51" i="9"/>
  <c r="K54" i="9"/>
  <c r="M54" i="9"/>
  <c r="D52" i="9"/>
  <c r="F52" i="9"/>
  <c r="K56" i="9"/>
  <c r="M56" i="9"/>
  <c r="D53" i="9"/>
  <c r="F53" i="9"/>
  <c r="K57" i="9"/>
  <c r="M57" i="9"/>
  <c r="D54" i="9"/>
  <c r="F54" i="9"/>
  <c r="K58" i="9"/>
  <c r="M58" i="9"/>
  <c r="D56" i="9"/>
  <c r="F56" i="9"/>
  <c r="K59" i="9"/>
  <c r="M59" i="9"/>
  <c r="D57" i="9"/>
  <c r="F57" i="9"/>
  <c r="K60" i="9"/>
  <c r="M60" i="9"/>
  <c r="D58" i="9"/>
  <c r="F58" i="9"/>
  <c r="K61" i="9"/>
  <c r="M61" i="9"/>
  <c r="D59" i="9"/>
  <c r="F59" i="9"/>
  <c r="K62" i="9"/>
  <c r="M62" i="9"/>
  <c r="D60" i="9"/>
  <c r="F60" i="9"/>
  <c r="K63" i="9"/>
  <c r="M63" i="9"/>
  <c r="D61" i="9"/>
  <c r="F61" i="9"/>
  <c r="K64" i="9"/>
  <c r="M64" i="9"/>
  <c r="D62" i="9"/>
  <c r="F62" i="9"/>
  <c r="K65" i="9"/>
  <c r="M65" i="9"/>
  <c r="D63" i="9"/>
  <c r="F63" i="9"/>
  <c r="K66" i="9"/>
  <c r="M66" i="9"/>
  <c r="D64" i="9"/>
  <c r="F64" i="9"/>
  <c r="K67" i="9"/>
  <c r="M67" i="9"/>
  <c r="D65" i="9"/>
  <c r="F65" i="9"/>
  <c r="K69" i="9"/>
  <c r="M69" i="9"/>
  <c r="D66" i="9"/>
  <c r="F66" i="9"/>
  <c r="K70" i="9"/>
  <c r="M70" i="9"/>
  <c r="D67" i="9"/>
  <c r="F67" i="9"/>
  <c r="K71" i="9"/>
  <c r="M71" i="9"/>
  <c r="D69" i="9"/>
  <c r="F69" i="9"/>
  <c r="K72" i="9"/>
  <c r="M72" i="9"/>
  <c r="D70" i="9"/>
  <c r="F70" i="9"/>
  <c r="K73" i="9"/>
  <c r="M73" i="9"/>
  <c r="D71" i="9"/>
  <c r="F71" i="9"/>
  <c r="K74" i="9"/>
  <c r="M74" i="9"/>
  <c r="D72" i="9"/>
  <c r="F72" i="9"/>
  <c r="K75" i="9"/>
  <c r="M75" i="9"/>
  <c r="D73" i="9"/>
  <c r="F73" i="9"/>
  <c r="K76" i="9"/>
  <c r="M76" i="9"/>
  <c r="D74" i="9"/>
  <c r="F74" i="9"/>
  <c r="K77" i="9"/>
  <c r="M77" i="9"/>
  <c r="D75" i="9"/>
  <c r="F75" i="9"/>
  <c r="K78" i="9"/>
  <c r="M78" i="9"/>
  <c r="D76" i="9"/>
  <c r="F76" i="9"/>
  <c r="K79" i="9"/>
  <c r="M79" i="9"/>
  <c r="D77" i="9"/>
  <c r="F77" i="9"/>
  <c r="K80" i="9"/>
  <c r="M80" i="9"/>
  <c r="D78" i="9"/>
  <c r="F78" i="9"/>
  <c r="K82" i="9"/>
  <c r="M82" i="9"/>
  <c r="D79" i="9"/>
  <c r="F79" i="9"/>
  <c r="K83" i="9"/>
  <c r="M83" i="9"/>
  <c r="D80" i="9"/>
  <c r="F80" i="9"/>
  <c r="K84" i="9"/>
  <c r="M84" i="9"/>
  <c r="D82" i="9"/>
  <c r="F82" i="9"/>
  <c r="K85" i="9"/>
  <c r="M85" i="9"/>
  <c r="D83" i="9"/>
  <c r="F83" i="9"/>
  <c r="K86" i="9"/>
  <c r="M86" i="9"/>
  <c r="D84" i="9"/>
  <c r="F84" i="9"/>
  <c r="K87" i="9"/>
  <c r="M87" i="9"/>
  <c r="D85" i="9"/>
  <c r="F85" i="9"/>
  <c r="K88" i="9"/>
  <c r="M88" i="9"/>
  <c r="D86" i="9"/>
  <c r="F86" i="9"/>
  <c r="K89" i="9"/>
  <c r="M89" i="9"/>
  <c r="D87" i="9"/>
  <c r="F87" i="9"/>
  <c r="K90" i="9"/>
  <c r="M90" i="9"/>
  <c r="D88" i="9"/>
  <c r="F88" i="9"/>
  <c r="K91" i="9"/>
  <c r="M91" i="9"/>
  <c r="D89" i="9"/>
  <c r="F89" i="9"/>
  <c r="K92" i="9"/>
  <c r="M92" i="9"/>
  <c r="D90" i="9"/>
  <c r="F90" i="9"/>
  <c r="K93" i="9"/>
  <c r="M93" i="9"/>
  <c r="D91" i="9"/>
  <c r="F91" i="9"/>
  <c r="K95" i="9"/>
  <c r="M95" i="9"/>
  <c r="D92" i="9"/>
  <c r="F92" i="9"/>
  <c r="K96" i="9"/>
  <c r="M96" i="9"/>
  <c r="D93" i="9"/>
  <c r="F93" i="9"/>
  <c r="D95" i="9"/>
  <c r="F95" i="9"/>
  <c r="K98" i="9"/>
  <c r="M98" i="9"/>
  <c r="D96" i="9"/>
  <c r="F96" i="9"/>
  <c r="K99" i="9"/>
  <c r="M99" i="9"/>
  <c r="K100" i="9"/>
  <c r="M100" i="9"/>
  <c r="D98" i="9"/>
  <c r="F98" i="9"/>
  <c r="K101" i="9"/>
  <c r="M101" i="9"/>
  <c r="D99" i="9"/>
  <c r="F99" i="9"/>
  <c r="K102" i="9"/>
  <c r="M102" i="9"/>
  <c r="D100" i="9"/>
  <c r="F100" i="9"/>
  <c r="K103" i="9"/>
  <c r="M103" i="9"/>
  <c r="D101" i="9"/>
  <c r="F101" i="9"/>
  <c r="K104" i="9"/>
  <c r="M104" i="9"/>
  <c r="D102" i="9"/>
  <c r="F102" i="9"/>
  <c r="K105" i="9"/>
  <c r="M105" i="9"/>
  <c r="D103" i="9"/>
  <c r="F103" i="9"/>
  <c r="K106" i="9"/>
  <c r="M106" i="9"/>
  <c r="D104" i="9"/>
  <c r="F104" i="9"/>
  <c r="K108" i="9"/>
  <c r="M108" i="9"/>
  <c r="D105" i="9"/>
  <c r="F105" i="9"/>
  <c r="K109" i="9"/>
  <c r="M109" i="9"/>
  <c r="D106" i="9"/>
  <c r="F106" i="9"/>
  <c r="K110" i="9"/>
  <c r="M110" i="9"/>
  <c r="D108" i="9"/>
  <c r="F108" i="9"/>
  <c r="K111" i="9"/>
  <c r="M111" i="9"/>
  <c r="D109" i="9"/>
  <c r="F109" i="9"/>
  <c r="K112" i="9"/>
  <c r="M112" i="9"/>
  <c r="D110" i="9"/>
  <c r="F110" i="9"/>
  <c r="K113" i="9"/>
  <c r="M113" i="9"/>
  <c r="D111" i="9"/>
  <c r="F111" i="9"/>
  <c r="K114" i="9"/>
  <c r="M114" i="9"/>
  <c r="D112" i="9"/>
  <c r="F112" i="9"/>
  <c r="K115" i="9"/>
  <c r="M115" i="9"/>
  <c r="D113" i="9"/>
  <c r="F113" i="9"/>
  <c r="K116" i="9"/>
  <c r="M116" i="9"/>
  <c r="D114" i="9"/>
  <c r="F114" i="9"/>
  <c r="K117" i="9"/>
  <c r="M117" i="9"/>
  <c r="D115" i="9"/>
  <c r="F115" i="9"/>
  <c r="K118" i="9"/>
  <c r="M118" i="9"/>
  <c r="D116" i="9"/>
  <c r="F116" i="9"/>
  <c r="K119" i="9"/>
  <c r="M119" i="9"/>
  <c r="D117" i="9"/>
  <c r="F117" i="9"/>
  <c r="D118" i="9"/>
  <c r="F118" i="9"/>
  <c r="K122" i="9"/>
  <c r="M122" i="9"/>
  <c r="D119" i="9"/>
  <c r="F119" i="9"/>
  <c r="K123" i="9"/>
  <c r="M123" i="9"/>
  <c r="D121" i="9"/>
  <c r="F121" i="9"/>
  <c r="K124" i="9"/>
  <c r="M124" i="9"/>
  <c r="D122" i="9"/>
  <c r="F122" i="9"/>
  <c r="K125" i="9"/>
  <c r="M125" i="9"/>
  <c r="D123" i="9"/>
  <c r="F123" i="9"/>
  <c r="K126" i="9"/>
  <c r="M126" i="9"/>
  <c r="D124" i="9"/>
  <c r="F124" i="9"/>
  <c r="K127" i="9"/>
  <c r="M127" i="9"/>
  <c r="D125" i="9"/>
  <c r="F125" i="9"/>
  <c r="K128" i="9"/>
  <c r="M128" i="9"/>
  <c r="D126" i="9"/>
  <c r="F126" i="9"/>
  <c r="K129" i="9"/>
  <c r="M129" i="9"/>
  <c r="D127" i="9"/>
  <c r="F127" i="9"/>
  <c r="K130" i="9"/>
  <c r="M130" i="9"/>
  <c r="D128" i="9"/>
  <c r="F128" i="9"/>
  <c r="K131" i="9"/>
  <c r="M131" i="9"/>
  <c r="D129" i="9"/>
  <c r="F129" i="9"/>
  <c r="K132" i="9"/>
  <c r="M132" i="9"/>
  <c r="D130" i="9"/>
  <c r="F130" i="9"/>
  <c r="K134" i="9"/>
  <c r="M134" i="9"/>
  <c r="D131" i="9"/>
  <c r="F131" i="9"/>
  <c r="K135" i="9"/>
  <c r="M135" i="9"/>
  <c r="D132" i="9"/>
  <c r="F132" i="9"/>
  <c r="K136" i="9"/>
  <c r="M136" i="9"/>
  <c r="D134" i="9"/>
  <c r="F134" i="9"/>
  <c r="K137" i="9"/>
  <c r="M137" i="9"/>
  <c r="D135" i="9"/>
  <c r="F135" i="9"/>
  <c r="K138" i="9"/>
  <c r="M138" i="9"/>
  <c r="D136" i="9"/>
  <c r="F136" i="9"/>
  <c r="K139" i="9"/>
  <c r="M139" i="9"/>
  <c r="D137" i="9"/>
  <c r="F137" i="9"/>
  <c r="K140" i="9"/>
  <c r="M140" i="9"/>
  <c r="D138" i="9"/>
  <c r="F138" i="9"/>
  <c r="K141" i="9"/>
  <c r="M141" i="9"/>
  <c r="D139" i="9"/>
  <c r="F139" i="9"/>
  <c r="K142" i="9"/>
  <c r="M142" i="9"/>
  <c r="D140" i="9"/>
  <c r="F140" i="9"/>
  <c r="K143" i="9"/>
  <c r="M143" i="9"/>
  <c r="D141" i="9"/>
  <c r="F141" i="9"/>
  <c r="K144" i="9"/>
  <c r="M144" i="9"/>
  <c r="D142" i="9"/>
  <c r="F142" i="9"/>
  <c r="K145" i="9"/>
  <c r="M145" i="9"/>
  <c r="D143" i="9"/>
  <c r="F143" i="9"/>
  <c r="K147" i="9"/>
  <c r="M147" i="9"/>
  <c r="D144" i="9"/>
  <c r="F144" i="9"/>
  <c r="K148" i="9"/>
  <c r="M148" i="9"/>
  <c r="D145" i="9"/>
  <c r="F145" i="9"/>
  <c r="K149" i="9"/>
  <c r="M149" i="9"/>
  <c r="D147" i="9"/>
  <c r="F147" i="9"/>
  <c r="K150" i="9"/>
  <c r="M150" i="9"/>
  <c r="D148" i="9"/>
  <c r="F148" i="9"/>
  <c r="K151" i="9"/>
  <c r="M151" i="9"/>
  <c r="D149" i="9"/>
  <c r="F149" i="9"/>
  <c r="K152" i="9"/>
  <c r="M152" i="9"/>
  <c r="D150" i="9"/>
  <c r="F150" i="9"/>
  <c r="K153" i="9"/>
  <c r="M153" i="9"/>
  <c r="D151" i="9"/>
  <c r="F151" i="9"/>
  <c r="K154" i="9"/>
  <c r="M154" i="9"/>
  <c r="D152" i="9"/>
  <c r="F152" i="9"/>
  <c r="K155" i="9"/>
  <c r="M155" i="9"/>
  <c r="D153" i="9"/>
  <c r="F153" i="9"/>
  <c r="K156" i="9"/>
  <c r="M156" i="9"/>
  <c r="D154" i="9"/>
  <c r="F154" i="9"/>
  <c r="K157" i="9"/>
  <c r="M157" i="9"/>
  <c r="D155" i="9"/>
  <c r="F155" i="9"/>
  <c r="K158" i="9"/>
  <c r="M158" i="9"/>
  <c r="D156" i="9"/>
  <c r="F156" i="9"/>
  <c r="K160" i="9"/>
  <c r="M160" i="9"/>
  <c r="D157" i="9"/>
  <c r="F157" i="9"/>
  <c r="K161" i="9"/>
  <c r="M161" i="9"/>
  <c r="D158" i="9"/>
  <c r="F158" i="9"/>
  <c r="K162" i="9"/>
  <c r="M162" i="9"/>
  <c r="D160" i="9"/>
  <c r="F160" i="9"/>
  <c r="K163" i="9"/>
  <c r="M163" i="9"/>
  <c r="D161" i="9"/>
  <c r="F161" i="9"/>
  <c r="K164" i="9"/>
  <c r="M164" i="9"/>
  <c r="D162" i="9"/>
  <c r="F162" i="9"/>
  <c r="K165" i="9"/>
  <c r="M165" i="9"/>
  <c r="D163" i="9"/>
  <c r="F163" i="9"/>
  <c r="K166" i="9"/>
  <c r="M166" i="9"/>
  <c r="D164" i="9"/>
  <c r="F164" i="9"/>
  <c r="K167" i="9"/>
  <c r="M167" i="9"/>
  <c r="D165" i="9"/>
  <c r="F165" i="9"/>
  <c r="K168" i="9"/>
  <c r="M168" i="9"/>
  <c r="D166" i="9"/>
  <c r="F166" i="9"/>
  <c r="K169" i="9"/>
  <c r="M169" i="9"/>
  <c r="D167" i="9"/>
  <c r="F167" i="9"/>
  <c r="K170" i="9"/>
  <c r="M170" i="9"/>
  <c r="D168" i="9"/>
  <c r="F168" i="9"/>
  <c r="K171" i="9"/>
  <c r="M171" i="9"/>
  <c r="D169" i="9"/>
  <c r="F169" i="9"/>
  <c r="K173" i="9"/>
  <c r="M173" i="9"/>
  <c r="D170" i="9"/>
  <c r="F170" i="9"/>
  <c r="K174" i="9"/>
  <c r="M174" i="9"/>
  <c r="D171" i="9"/>
  <c r="F171" i="9"/>
  <c r="K175" i="9"/>
  <c r="M175" i="9"/>
  <c r="D173" i="9"/>
  <c r="F173" i="9"/>
  <c r="K176" i="9"/>
  <c r="M176" i="9"/>
  <c r="D174" i="9"/>
  <c r="F174" i="9"/>
  <c r="K177" i="9"/>
  <c r="M177" i="9"/>
  <c r="D175" i="9"/>
  <c r="F175" i="9"/>
  <c r="K178" i="9"/>
  <c r="M178" i="9"/>
  <c r="D176" i="9"/>
  <c r="F176" i="9"/>
  <c r="K179" i="9"/>
  <c r="M179" i="9"/>
  <c r="D177" i="9"/>
  <c r="F177" i="9"/>
  <c r="K180" i="9"/>
  <c r="M180" i="9"/>
  <c r="D178" i="9"/>
  <c r="F178" i="9"/>
  <c r="K181" i="9"/>
  <c r="M181" i="9"/>
  <c r="D179" i="9"/>
  <c r="F179" i="9"/>
  <c r="K182" i="9"/>
  <c r="M182" i="9"/>
  <c r="D180" i="9"/>
  <c r="F180" i="9"/>
  <c r="K183" i="9"/>
  <c r="M183" i="9"/>
  <c r="D181" i="9"/>
  <c r="F181" i="9"/>
  <c r="K184" i="9"/>
  <c r="M184" i="9"/>
  <c r="D182" i="9"/>
  <c r="F182" i="9"/>
  <c r="K186" i="9"/>
  <c r="M186" i="9"/>
  <c r="D183" i="9"/>
  <c r="F183" i="9"/>
  <c r="K187" i="9"/>
  <c r="M187" i="9"/>
  <c r="D184" i="9"/>
  <c r="F184" i="9"/>
  <c r="K188" i="9"/>
  <c r="M188" i="9"/>
  <c r="D186" i="9"/>
  <c r="F186" i="9"/>
  <c r="K189" i="9"/>
  <c r="M189" i="9"/>
  <c r="D187" i="9"/>
  <c r="F187" i="9"/>
  <c r="K190" i="9"/>
  <c r="M190" i="9"/>
  <c r="D188" i="9"/>
  <c r="F188" i="9"/>
  <c r="K191" i="9"/>
  <c r="M191" i="9"/>
  <c r="D189" i="9"/>
  <c r="F189" i="9"/>
  <c r="K192" i="9"/>
  <c r="M192" i="9"/>
  <c r="D190" i="9"/>
  <c r="F190" i="9"/>
  <c r="K193" i="9"/>
  <c r="M193" i="9"/>
  <c r="D191" i="9"/>
  <c r="F191" i="9"/>
  <c r="K194" i="9"/>
  <c r="M194" i="9"/>
  <c r="D192" i="9"/>
  <c r="F192" i="9"/>
  <c r="K195" i="9"/>
  <c r="M195" i="9"/>
  <c r="D193" i="9"/>
  <c r="F193" i="9"/>
  <c r="K196" i="9"/>
  <c r="M196" i="9"/>
  <c r="D194" i="9"/>
  <c r="F194" i="9"/>
  <c r="K197" i="9"/>
  <c r="M197" i="9"/>
  <c r="D195" i="9"/>
  <c r="F195" i="9"/>
  <c r="K199" i="9"/>
  <c r="M199" i="9"/>
  <c r="D196" i="9"/>
  <c r="F196" i="9"/>
  <c r="K200" i="9"/>
  <c r="M200" i="9"/>
  <c r="D197" i="9"/>
  <c r="F197" i="9"/>
  <c r="K201" i="9"/>
  <c r="M201" i="9"/>
  <c r="D199" i="9"/>
  <c r="F199" i="9"/>
  <c r="K202" i="9"/>
  <c r="M202" i="9"/>
  <c r="D200" i="9"/>
  <c r="F200" i="9"/>
  <c r="K203" i="9"/>
  <c r="M203" i="9"/>
  <c r="D201" i="9"/>
  <c r="F201" i="9"/>
  <c r="K204" i="9"/>
  <c r="M204" i="9"/>
  <c r="D202" i="9"/>
  <c r="F202" i="9"/>
  <c r="K205" i="9"/>
  <c r="M205" i="9"/>
  <c r="D203" i="9"/>
  <c r="F203" i="9"/>
  <c r="K206" i="9"/>
  <c r="M206" i="9"/>
  <c r="D204" i="9"/>
  <c r="F204" i="9"/>
  <c r="K207" i="9"/>
  <c r="M207" i="9"/>
  <c r="D205" i="9"/>
  <c r="F205" i="9"/>
  <c r="K208" i="9"/>
  <c r="M208" i="9"/>
  <c r="D206" i="9"/>
  <c r="F206" i="9"/>
  <c r="K209" i="9"/>
  <c r="M209" i="9"/>
  <c r="D207" i="9"/>
  <c r="F207" i="9"/>
  <c r="K210" i="9"/>
  <c r="M210" i="9"/>
  <c r="D208" i="9"/>
  <c r="F208" i="9"/>
  <c r="K212" i="9"/>
  <c r="M212" i="9"/>
  <c r="D209" i="9"/>
  <c r="F209" i="9"/>
  <c r="K213" i="9"/>
  <c r="M213" i="9"/>
  <c r="D210" i="9"/>
  <c r="F210" i="9"/>
  <c r="K214" i="9"/>
  <c r="M214" i="9"/>
  <c r="D212" i="9"/>
  <c r="F212" i="9"/>
  <c r="K215" i="9"/>
  <c r="M215" i="9"/>
  <c r="D213" i="9"/>
  <c r="F213" i="9"/>
  <c r="K216" i="9"/>
  <c r="M216" i="9"/>
  <c r="D214" i="9"/>
  <c r="F214" i="9"/>
  <c r="K217" i="9"/>
  <c r="M217" i="9"/>
  <c r="D215" i="9"/>
  <c r="F215" i="9"/>
  <c r="K218" i="9"/>
  <c r="M218" i="9"/>
  <c r="D216" i="9"/>
  <c r="F216" i="9"/>
  <c r="D217" i="9"/>
  <c r="F217" i="9"/>
  <c r="D218" i="9"/>
  <c r="F218" i="9"/>
  <c r="C6" i="27"/>
  <c r="E6" i="27"/>
  <c r="C7" i="27"/>
  <c r="E7" i="27"/>
  <c r="C8" i="27"/>
  <c r="E8" i="27"/>
  <c r="C9" i="27"/>
  <c r="E9" i="27"/>
  <c r="C10" i="27"/>
  <c r="E10" i="27"/>
  <c r="C11" i="27"/>
  <c r="E11" i="27"/>
  <c r="C12" i="27"/>
  <c r="E12" i="27"/>
  <c r="C13" i="27"/>
  <c r="E13" i="27"/>
  <c r="C14" i="27"/>
  <c r="E14" i="27"/>
  <c r="C15" i="27"/>
  <c r="E15" i="27"/>
  <c r="C16" i="27"/>
  <c r="E16" i="27"/>
  <c r="C17" i="27"/>
  <c r="E17" i="27"/>
  <c r="C18" i="27"/>
  <c r="F18" i="27"/>
  <c r="C19" i="27"/>
  <c r="D20" i="27" s="1"/>
  <c r="F20" i="27"/>
  <c r="F154" i="27"/>
  <c r="F155" i="27"/>
  <c r="F156" i="27"/>
  <c r="F157" i="27"/>
  <c r="F158" i="27"/>
  <c r="F159" i="27"/>
  <c r="F160" i="27"/>
  <c r="F161" i="27"/>
  <c r="F162" i="27"/>
  <c r="F163" i="27"/>
  <c r="F164" i="27"/>
  <c r="F165" i="27"/>
  <c r="F167" i="27"/>
  <c r="F168" i="27"/>
  <c r="D169" i="27"/>
  <c r="F169" i="27"/>
  <c r="D170" i="27"/>
  <c r="F170" i="27"/>
  <c r="D171" i="27"/>
  <c r="F171" i="27"/>
  <c r="D172" i="27"/>
  <c r="F172" i="27"/>
  <c r="D173" i="27"/>
  <c r="F173" i="27"/>
  <c r="D174" i="27"/>
  <c r="F174" i="27"/>
  <c r="D175" i="27"/>
  <c r="F175" i="27"/>
  <c r="D176" i="27"/>
  <c r="F176" i="27"/>
  <c r="D177" i="27"/>
  <c r="F177" i="27"/>
  <c r="D178" i="27"/>
  <c r="F178" i="27"/>
  <c r="D180" i="27"/>
  <c r="F180" i="27"/>
  <c r="D181" i="27"/>
  <c r="F181" i="27"/>
  <c r="D182" i="27"/>
  <c r="F182" i="27"/>
  <c r="D183" i="27"/>
  <c r="F183" i="27"/>
  <c r="D184" i="27"/>
  <c r="F184" i="27"/>
  <c r="D185" i="27"/>
  <c r="F185" i="27"/>
  <c r="D186" i="27"/>
  <c r="F186" i="27"/>
  <c r="D187" i="27"/>
  <c r="F187" i="27"/>
  <c r="D188" i="27"/>
  <c r="F188" i="27"/>
  <c r="D189" i="27"/>
  <c r="F189" i="27"/>
  <c r="D190" i="27"/>
  <c r="F190" i="27"/>
  <c r="D191" i="27"/>
  <c r="F191" i="27"/>
  <c r="D192" i="27"/>
  <c r="F192" i="27"/>
  <c r="D193" i="27"/>
  <c r="F193" i="27"/>
  <c r="D194" i="27"/>
  <c r="F194" i="27"/>
  <c r="D195" i="27"/>
  <c r="F195" i="27"/>
  <c r="D196" i="27"/>
  <c r="F196" i="27"/>
  <c r="D197" i="27"/>
  <c r="F197" i="27"/>
  <c r="D198" i="27"/>
  <c r="F198" i="27"/>
  <c r="D199" i="27"/>
  <c r="F199" i="27"/>
  <c r="D200" i="27"/>
  <c r="F200" i="27"/>
  <c r="D201" i="27"/>
  <c r="F201" i="27"/>
  <c r="D202" i="27"/>
  <c r="F202" i="27"/>
  <c r="D203" i="27"/>
  <c r="F203" i="27"/>
  <c r="D204" i="27"/>
  <c r="F204" i="27"/>
  <c r="D205" i="27"/>
  <c r="F205" i="27"/>
  <c r="D206" i="27"/>
  <c r="F206" i="27"/>
  <c r="D207" i="27"/>
  <c r="F207" i="27"/>
  <c r="D208" i="27"/>
  <c r="F208" i="27"/>
  <c r="D209" i="27"/>
  <c r="F209" i="27"/>
  <c r="D8" i="26"/>
  <c r="F8" i="26"/>
  <c r="D9" i="26"/>
  <c r="F9" i="26"/>
  <c r="D10" i="26"/>
  <c r="F10" i="26"/>
  <c r="D11" i="26"/>
  <c r="F11" i="26"/>
  <c r="D12" i="26"/>
  <c r="F12" i="26"/>
  <c r="D13" i="26"/>
  <c r="F13" i="26"/>
  <c r="D14" i="26"/>
  <c r="F14" i="26"/>
  <c r="D15" i="26"/>
  <c r="F15" i="26"/>
  <c r="D16" i="26"/>
  <c r="F16" i="26"/>
  <c r="D17" i="26"/>
  <c r="F17" i="26"/>
  <c r="D18" i="26"/>
  <c r="F18" i="26"/>
  <c r="D19" i="26"/>
  <c r="F19" i="26"/>
  <c r="D20" i="26"/>
  <c r="F20" i="26"/>
  <c r="D21" i="26"/>
  <c r="F21" i="26"/>
  <c r="D22" i="26"/>
  <c r="F22" i="26"/>
  <c r="D23" i="26"/>
  <c r="F23" i="26"/>
  <c r="D24" i="26"/>
  <c r="E24" i="26"/>
  <c r="F24" i="26" s="1"/>
  <c r="C25" i="26"/>
  <c r="D25" i="26" s="1"/>
  <c r="E25" i="26"/>
  <c r="C26" i="26"/>
  <c r="E26" i="26"/>
  <c r="C27" i="26"/>
  <c r="E27" i="26"/>
  <c r="C28" i="26"/>
  <c r="E28" i="26"/>
  <c r="C29" i="26"/>
  <c r="E29" i="26"/>
  <c r="C30" i="26"/>
  <c r="E30" i="26"/>
  <c r="C31" i="26"/>
  <c r="E31" i="26"/>
  <c r="D53" i="26"/>
  <c r="F53" i="26"/>
  <c r="D54" i="26"/>
  <c r="F54" i="26"/>
  <c r="D55" i="26"/>
  <c r="F55" i="26"/>
  <c r="D56" i="26"/>
  <c r="F56" i="26"/>
  <c r="D57" i="26"/>
  <c r="F57" i="26"/>
  <c r="D58" i="26"/>
  <c r="F58" i="26"/>
  <c r="D59" i="26"/>
  <c r="F59" i="26"/>
  <c r="D60" i="26"/>
  <c r="F60" i="26"/>
  <c r="D61" i="26"/>
  <c r="F61" i="26"/>
  <c r="D62" i="26"/>
  <c r="F62" i="26"/>
  <c r="D63" i="26"/>
  <c r="F63" i="26"/>
  <c r="D64" i="26"/>
  <c r="F64" i="26"/>
  <c r="D65" i="26"/>
  <c r="F65" i="26"/>
  <c r="D66" i="26"/>
  <c r="F66" i="26"/>
  <c r="D67" i="26"/>
  <c r="F67" i="26"/>
  <c r="D68" i="26"/>
  <c r="F68" i="26"/>
  <c r="D69" i="26"/>
  <c r="F69" i="26"/>
  <c r="D70" i="26"/>
  <c r="F70" i="26"/>
  <c r="D71" i="26"/>
  <c r="F71" i="26"/>
  <c r="D72" i="26"/>
  <c r="F72" i="26"/>
  <c r="D73" i="26"/>
  <c r="F73" i="26"/>
  <c r="D74" i="26"/>
  <c r="F74" i="26"/>
  <c r="D75" i="26"/>
  <c r="F75" i="26"/>
  <c r="D76" i="26"/>
  <c r="F76" i="26"/>
  <c r="D77" i="26"/>
  <c r="F77" i="26"/>
  <c r="D78" i="26"/>
  <c r="F78" i="26"/>
  <c r="D79" i="26"/>
  <c r="F79" i="26"/>
  <c r="D80" i="26"/>
  <c r="F80" i="26"/>
  <c r="D81" i="26"/>
  <c r="F81" i="26"/>
  <c r="D82" i="26"/>
  <c r="F82" i="26"/>
  <c r="D83" i="26"/>
  <c r="F83" i="26"/>
  <c r="D84" i="26"/>
  <c r="F84" i="26"/>
  <c r="D85" i="26"/>
  <c r="F85" i="26"/>
  <c r="D86" i="26"/>
  <c r="F86" i="26"/>
  <c r="D87" i="26"/>
  <c r="F87" i="26"/>
  <c r="D88" i="26"/>
  <c r="F88" i="26"/>
  <c r="D89" i="26"/>
  <c r="F89" i="26"/>
  <c r="D90" i="26"/>
  <c r="F90" i="26"/>
  <c r="D91" i="26"/>
  <c r="F91" i="26"/>
  <c r="D92" i="26"/>
  <c r="F92" i="26"/>
  <c r="D93" i="26"/>
  <c r="F93" i="26"/>
  <c r="D94" i="26"/>
  <c r="F94" i="26"/>
  <c r="D95" i="26"/>
  <c r="F95" i="26"/>
  <c r="D96" i="26"/>
  <c r="F96" i="26"/>
  <c r="D97" i="26"/>
  <c r="F97" i="26"/>
  <c r="D98" i="26"/>
  <c r="F98" i="26"/>
  <c r="D99" i="26"/>
  <c r="F99" i="26"/>
  <c r="D100" i="26"/>
  <c r="F100" i="26"/>
  <c r="D101" i="26"/>
  <c r="F101" i="26"/>
  <c r="D102" i="26"/>
  <c r="F102" i="26"/>
  <c r="D103" i="26"/>
  <c r="F103" i="26"/>
  <c r="D104" i="26"/>
  <c r="F104" i="26"/>
  <c r="D105" i="26"/>
  <c r="F105" i="26"/>
  <c r="D106" i="26"/>
  <c r="F106" i="26"/>
  <c r="D107" i="26"/>
  <c r="F107" i="26"/>
  <c r="D108" i="26"/>
  <c r="F108" i="26"/>
  <c r="D109" i="26"/>
  <c r="F109" i="26"/>
  <c r="D110" i="26"/>
  <c r="F110" i="26"/>
  <c r="D111" i="26"/>
  <c r="F111" i="26"/>
  <c r="D112" i="26"/>
  <c r="F112" i="26"/>
  <c r="D113" i="26"/>
  <c r="F113" i="26"/>
  <c r="D114" i="26"/>
  <c r="F114" i="26"/>
  <c r="D115" i="26"/>
  <c r="F115" i="26"/>
  <c r="D116" i="26"/>
  <c r="F116" i="26"/>
  <c r="D117" i="26"/>
  <c r="F117" i="26"/>
  <c r="D118" i="26"/>
  <c r="F118" i="26"/>
  <c r="D119" i="26"/>
  <c r="F119" i="26"/>
  <c r="D120" i="26"/>
  <c r="F120" i="26"/>
  <c r="D121" i="26"/>
  <c r="F121" i="26"/>
  <c r="D122" i="26"/>
  <c r="F122" i="26"/>
  <c r="D123" i="26"/>
  <c r="F123" i="26"/>
  <c r="D124" i="26"/>
  <c r="F124" i="26"/>
  <c r="D125" i="26"/>
  <c r="F125" i="26"/>
  <c r="D126" i="26"/>
  <c r="F126" i="26"/>
  <c r="D127" i="26"/>
  <c r="F127" i="26"/>
  <c r="D128" i="26"/>
  <c r="F128" i="26"/>
  <c r="D129" i="26"/>
  <c r="F129" i="26"/>
  <c r="D130" i="26"/>
  <c r="F130" i="26"/>
  <c r="D131" i="26"/>
  <c r="F131" i="26"/>
  <c r="D132" i="26"/>
  <c r="F132" i="26"/>
  <c r="D133" i="26"/>
  <c r="F133" i="26"/>
  <c r="D134" i="26"/>
  <c r="F134" i="26"/>
  <c r="D135" i="26"/>
  <c r="F135" i="26"/>
  <c r="D136" i="26"/>
  <c r="F136" i="26"/>
  <c r="D137" i="26"/>
  <c r="F137" i="26"/>
  <c r="D138" i="26"/>
  <c r="F138" i="26"/>
  <c r="D139" i="26"/>
  <c r="F139" i="26"/>
  <c r="D140" i="26"/>
  <c r="F140" i="26"/>
  <c r="D141" i="26"/>
  <c r="F141" i="26"/>
  <c r="D142" i="26"/>
  <c r="F142" i="26"/>
  <c r="D143" i="26"/>
  <c r="F143" i="26"/>
  <c r="D144" i="26"/>
  <c r="F144" i="26"/>
  <c r="D145" i="26"/>
  <c r="F145" i="26"/>
  <c r="D146" i="26"/>
  <c r="F146" i="26"/>
  <c r="D147" i="26"/>
  <c r="F147" i="26"/>
  <c r="D148" i="26"/>
  <c r="F148" i="26"/>
  <c r="D149" i="26"/>
  <c r="F149" i="26"/>
  <c r="D150" i="26"/>
  <c r="F150" i="26"/>
  <c r="D151" i="26"/>
  <c r="F151" i="26"/>
  <c r="D152" i="26"/>
  <c r="F152" i="26"/>
  <c r="D153" i="26"/>
  <c r="F153" i="26"/>
  <c r="D154" i="26"/>
  <c r="F154" i="26"/>
  <c r="D155" i="26"/>
  <c r="F155" i="26"/>
  <c r="D156" i="26"/>
  <c r="F156" i="26"/>
  <c r="D157" i="26"/>
  <c r="F157" i="26"/>
  <c r="D158" i="26"/>
  <c r="F158" i="26"/>
  <c r="D159" i="26"/>
  <c r="F159" i="26"/>
  <c r="D160" i="26"/>
  <c r="F160" i="26"/>
  <c r="D161" i="26"/>
  <c r="F161" i="26"/>
  <c r="D162" i="26"/>
  <c r="F162" i="26"/>
  <c r="D163" i="26"/>
  <c r="F163" i="26"/>
  <c r="D164" i="26"/>
  <c r="F164" i="26"/>
  <c r="D165" i="26"/>
  <c r="F165" i="26"/>
  <c r="D166" i="26"/>
  <c r="F166" i="26"/>
  <c r="D167" i="26"/>
  <c r="F167" i="26"/>
  <c r="D168" i="26"/>
  <c r="F168" i="26"/>
  <c r="D169" i="26"/>
  <c r="F169" i="26"/>
  <c r="D170" i="26"/>
  <c r="F170" i="26"/>
  <c r="D171" i="26"/>
  <c r="F171" i="26"/>
  <c r="D172" i="26"/>
  <c r="F172" i="26"/>
  <c r="D173" i="26"/>
  <c r="F173" i="26"/>
  <c r="D174" i="26"/>
  <c r="F174" i="26"/>
  <c r="D175" i="26"/>
  <c r="F175" i="26"/>
  <c r="D176" i="26"/>
  <c r="F176" i="26"/>
  <c r="D177" i="26"/>
  <c r="F177" i="26"/>
  <c r="D178" i="26"/>
  <c r="F178" i="26"/>
  <c r="D179" i="26"/>
  <c r="F179" i="26"/>
  <c r="D180" i="26"/>
  <c r="F180" i="26"/>
  <c r="D181" i="26"/>
  <c r="F181" i="26"/>
  <c r="D182" i="26"/>
  <c r="F182" i="26"/>
  <c r="D183" i="26"/>
  <c r="F183" i="26"/>
  <c r="D184" i="26"/>
  <c r="F184" i="26"/>
  <c r="D185" i="26"/>
  <c r="F185" i="26"/>
  <c r="D186" i="26"/>
  <c r="F186" i="26"/>
  <c r="D187" i="26"/>
  <c r="F187" i="26"/>
  <c r="D188" i="26"/>
  <c r="F188" i="26"/>
  <c r="D189" i="26"/>
  <c r="F189" i="26"/>
  <c r="D190" i="26"/>
  <c r="F190" i="26"/>
  <c r="D191" i="26"/>
  <c r="F191" i="26"/>
  <c r="D192" i="26"/>
  <c r="F192" i="26"/>
  <c r="D193" i="26"/>
  <c r="F193" i="26"/>
  <c r="D194" i="26"/>
  <c r="F194" i="26"/>
  <c r="D195" i="26"/>
  <c r="F195" i="26"/>
  <c r="D196" i="26"/>
  <c r="F196" i="26"/>
  <c r="D197" i="26"/>
  <c r="F197" i="26"/>
  <c r="D198" i="26"/>
  <c r="F198" i="26"/>
  <c r="D199" i="26"/>
  <c r="F199" i="26"/>
  <c r="D200" i="26"/>
  <c r="F200" i="26"/>
  <c r="D201" i="26"/>
  <c r="F201" i="26"/>
  <c r="D202" i="26"/>
  <c r="F202" i="26"/>
  <c r="D203" i="26"/>
  <c r="F203" i="26"/>
  <c r="D204" i="26"/>
  <c r="F204" i="26"/>
  <c r="D205" i="26"/>
  <c r="F205" i="26"/>
  <c r="D206" i="26"/>
  <c r="F206" i="26"/>
  <c r="D207" i="26"/>
  <c r="F207" i="26"/>
  <c r="D208" i="26"/>
  <c r="F208" i="26"/>
  <c r="D209" i="26"/>
  <c r="F209" i="26"/>
  <c r="D210" i="26"/>
  <c r="F210" i="26"/>
  <c r="D211" i="26"/>
  <c r="F211" i="26"/>
  <c r="D212" i="26"/>
  <c r="F212" i="26"/>
  <c r="D213" i="26"/>
  <c r="F213" i="26"/>
  <c r="D214" i="26"/>
  <c r="F214" i="26"/>
  <c r="D215" i="26"/>
  <c r="F215" i="26"/>
  <c r="D216" i="26"/>
  <c r="F216" i="26"/>
  <c r="D217" i="26"/>
  <c r="F217" i="26"/>
  <c r="D218" i="26"/>
  <c r="F218" i="26"/>
  <c r="D219" i="26"/>
  <c r="F219" i="26"/>
  <c r="D220" i="26"/>
  <c r="F220" i="26"/>
  <c r="D221" i="26"/>
  <c r="F221" i="26"/>
  <c r="D222" i="26"/>
  <c r="F222" i="26"/>
  <c r="D223" i="26"/>
  <c r="F223" i="26"/>
  <c r="D224" i="26"/>
  <c r="F224" i="26"/>
  <c r="D225" i="26"/>
  <c r="F225" i="26"/>
  <c r="D226" i="26"/>
  <c r="F226" i="26"/>
  <c r="D227" i="26"/>
  <c r="F227" i="26"/>
  <c r="D228" i="26"/>
  <c r="F228" i="26"/>
  <c r="D229" i="26"/>
  <c r="F229" i="26"/>
  <c r="C10" i="6"/>
  <c r="D10" i="6"/>
  <c r="E10" i="6"/>
  <c r="F10" i="6"/>
  <c r="C11" i="6"/>
  <c r="D11" i="6"/>
  <c r="E11" i="6"/>
  <c r="F11" i="6"/>
  <c r="C7" i="23"/>
  <c r="C8" i="23"/>
  <c r="F8" i="23"/>
  <c r="C9" i="23"/>
  <c r="D10" i="23" s="1"/>
  <c r="F9" i="23"/>
  <c r="F10" i="23"/>
  <c r="C11" i="23"/>
  <c r="D11" i="23" s="1"/>
  <c r="E11" i="23"/>
  <c r="F11" i="23" s="1"/>
  <c r="C12" i="23"/>
  <c r="E12" i="23"/>
  <c r="C13" i="23"/>
  <c r="E13" i="23"/>
  <c r="C14" i="23"/>
  <c r="E14" i="23"/>
  <c r="C15" i="23"/>
  <c r="E15" i="23"/>
  <c r="C16" i="23"/>
  <c r="D16" i="23" s="1"/>
  <c r="E16" i="23"/>
  <c r="C17" i="23"/>
  <c r="E17" i="23"/>
  <c r="C18" i="23"/>
  <c r="E18" i="23"/>
  <c r="C19" i="23"/>
  <c r="E19" i="23"/>
  <c r="C20" i="23"/>
  <c r="F21" i="23"/>
  <c r="D41" i="23"/>
  <c r="F41" i="23"/>
  <c r="D42" i="23"/>
  <c r="F42" i="23"/>
  <c r="D43" i="23"/>
  <c r="F43" i="23"/>
  <c r="D44" i="23"/>
  <c r="F44" i="23"/>
  <c r="D45" i="23"/>
  <c r="F45" i="23"/>
  <c r="D46" i="23"/>
  <c r="F46" i="23"/>
  <c r="D47" i="23"/>
  <c r="F47" i="23"/>
  <c r="D48" i="23"/>
  <c r="F48" i="23"/>
  <c r="D49" i="23"/>
  <c r="F49" i="23"/>
  <c r="D50" i="23"/>
  <c r="F50" i="23"/>
  <c r="D51" i="23"/>
  <c r="F51" i="23"/>
  <c r="D52" i="23"/>
  <c r="F52" i="23"/>
  <c r="D53" i="23"/>
  <c r="F53" i="23"/>
  <c r="D54" i="23"/>
  <c r="F54" i="23"/>
  <c r="D55" i="23"/>
  <c r="F55" i="23"/>
  <c r="D56" i="23"/>
  <c r="F56" i="23"/>
  <c r="D57" i="23"/>
  <c r="F57" i="23"/>
  <c r="D58" i="23"/>
  <c r="F58" i="23"/>
  <c r="D59" i="23"/>
  <c r="F59" i="23"/>
  <c r="D60" i="23"/>
  <c r="F60" i="23"/>
  <c r="D61" i="23"/>
  <c r="F61" i="23"/>
  <c r="D62" i="23"/>
  <c r="F62" i="23"/>
  <c r="D63" i="23"/>
  <c r="F63" i="23"/>
  <c r="D64" i="23"/>
  <c r="F64" i="23"/>
  <c r="D65" i="23"/>
  <c r="F65" i="23"/>
  <c r="D66" i="23"/>
  <c r="F66" i="23"/>
  <c r="D67" i="23"/>
  <c r="F67" i="23"/>
  <c r="D68" i="23"/>
  <c r="F68" i="23"/>
  <c r="D69" i="23"/>
  <c r="F69" i="23"/>
  <c r="D70" i="23"/>
  <c r="F70" i="23"/>
  <c r="D71" i="23"/>
  <c r="F71" i="23"/>
  <c r="D72" i="23"/>
  <c r="F72" i="23"/>
  <c r="D73" i="23"/>
  <c r="F73" i="23"/>
  <c r="D74" i="23"/>
  <c r="F74" i="23"/>
  <c r="D75" i="23"/>
  <c r="F75" i="23"/>
  <c r="D76" i="23"/>
  <c r="F76" i="23"/>
  <c r="D77" i="23"/>
  <c r="F77" i="23"/>
  <c r="D78" i="23"/>
  <c r="F78" i="23"/>
  <c r="D79" i="23"/>
  <c r="F79" i="23"/>
  <c r="D80" i="23"/>
  <c r="F80" i="23"/>
  <c r="D81" i="23"/>
  <c r="F81" i="23"/>
  <c r="D82" i="23"/>
  <c r="F82" i="23"/>
  <c r="D83" i="23"/>
  <c r="F83" i="23"/>
  <c r="D84" i="23"/>
  <c r="F84" i="23"/>
  <c r="D85" i="23"/>
  <c r="F85" i="23"/>
  <c r="D86" i="23"/>
  <c r="F86" i="23"/>
  <c r="D87" i="23"/>
  <c r="F87" i="23"/>
  <c r="D88" i="23"/>
  <c r="F88" i="23"/>
  <c r="D89" i="23"/>
  <c r="F89" i="23"/>
  <c r="D90" i="23"/>
  <c r="F90" i="23"/>
  <c r="D91" i="23"/>
  <c r="F91" i="23"/>
  <c r="D92" i="23"/>
  <c r="F92" i="23"/>
  <c r="D93" i="23"/>
  <c r="F93" i="23"/>
  <c r="D94" i="23"/>
  <c r="F94" i="23"/>
  <c r="D95" i="23"/>
  <c r="F95" i="23"/>
  <c r="D96" i="23"/>
  <c r="F96" i="23"/>
  <c r="D97" i="23"/>
  <c r="F97" i="23"/>
  <c r="D98" i="23"/>
  <c r="F98" i="23"/>
  <c r="D99" i="23"/>
  <c r="F99" i="23"/>
  <c r="D100" i="23"/>
  <c r="F100" i="23"/>
  <c r="D101" i="23"/>
  <c r="F101" i="23"/>
  <c r="D102" i="23"/>
  <c r="F102" i="23"/>
  <c r="D103" i="23"/>
  <c r="F103" i="23"/>
  <c r="D104" i="23"/>
  <c r="F104" i="23"/>
  <c r="D105" i="23"/>
  <c r="F105" i="23"/>
  <c r="D106" i="23"/>
  <c r="F106" i="23"/>
  <c r="D107" i="23"/>
  <c r="F107" i="23"/>
  <c r="D108" i="23"/>
  <c r="F108" i="23"/>
  <c r="D109" i="23"/>
  <c r="F109" i="23"/>
  <c r="D110" i="23"/>
  <c r="F110" i="23"/>
  <c r="D111" i="23"/>
  <c r="F111" i="23"/>
  <c r="D112" i="23"/>
  <c r="F112" i="23"/>
  <c r="D113" i="23"/>
  <c r="F113" i="23"/>
  <c r="D114" i="23"/>
  <c r="F114" i="23"/>
  <c r="D115" i="23"/>
  <c r="F115" i="23"/>
  <c r="D116" i="23"/>
  <c r="F116" i="23"/>
  <c r="D117" i="23"/>
  <c r="F117" i="23"/>
  <c r="D118" i="23"/>
  <c r="F118" i="23"/>
  <c r="D119" i="23"/>
  <c r="F119" i="23"/>
  <c r="D120" i="23"/>
  <c r="F120" i="23"/>
  <c r="D121" i="23"/>
  <c r="F121" i="23"/>
  <c r="D122" i="23"/>
  <c r="F122" i="23"/>
  <c r="D123" i="23"/>
  <c r="F123" i="23"/>
  <c r="D124" i="23"/>
  <c r="F124" i="23"/>
  <c r="D125" i="23"/>
  <c r="F125" i="23"/>
  <c r="D126" i="23"/>
  <c r="F126" i="23"/>
  <c r="D127" i="23"/>
  <c r="F127" i="23"/>
  <c r="D128" i="23"/>
  <c r="F128" i="23"/>
  <c r="D129" i="23"/>
  <c r="F129" i="23"/>
  <c r="D130" i="23"/>
  <c r="F130" i="23"/>
  <c r="D131" i="23"/>
  <c r="F131" i="23"/>
  <c r="D132" i="23"/>
  <c r="F132" i="23"/>
  <c r="D133" i="23"/>
  <c r="F133" i="23"/>
  <c r="D134" i="23"/>
  <c r="F134" i="23"/>
  <c r="D135" i="23"/>
  <c r="F135" i="23"/>
  <c r="D136" i="23"/>
  <c r="F136" i="23"/>
  <c r="D137" i="23"/>
  <c r="F137" i="23"/>
  <c r="D138" i="23"/>
  <c r="F138" i="23"/>
  <c r="D139" i="23"/>
  <c r="F139" i="23"/>
  <c r="D140" i="23"/>
  <c r="F140" i="23"/>
  <c r="D141" i="23"/>
  <c r="F141" i="23"/>
  <c r="D142" i="23"/>
  <c r="F142" i="23"/>
  <c r="D143" i="23"/>
  <c r="F143" i="23"/>
  <c r="D144" i="23"/>
  <c r="F144" i="23"/>
  <c r="D145" i="23"/>
  <c r="F145" i="23"/>
  <c r="D146" i="23"/>
  <c r="F146" i="23"/>
  <c r="D147" i="23"/>
  <c r="F147" i="23"/>
  <c r="D148" i="23"/>
  <c r="F148" i="23"/>
  <c r="D149" i="23"/>
  <c r="D150" i="23"/>
  <c r="D151" i="23"/>
  <c r="D152" i="23"/>
  <c r="D153" i="23"/>
  <c r="D154" i="23"/>
  <c r="D155" i="23"/>
  <c r="D156" i="23"/>
  <c r="D157" i="23"/>
  <c r="D158" i="23"/>
  <c r="D159" i="23"/>
  <c r="D160" i="23"/>
  <c r="D161" i="23"/>
  <c r="F161" i="23"/>
  <c r="D162" i="23"/>
  <c r="F162" i="23"/>
  <c r="D163" i="23"/>
  <c r="F163" i="23"/>
  <c r="D164" i="23"/>
  <c r="F164" i="23"/>
  <c r="D165" i="23"/>
  <c r="F165" i="23"/>
  <c r="D166" i="23"/>
  <c r="F166" i="23"/>
  <c r="D167" i="23"/>
  <c r="F167" i="23"/>
  <c r="D168" i="23"/>
  <c r="F168" i="23"/>
  <c r="D169" i="23"/>
  <c r="F169" i="23"/>
  <c r="D170" i="23"/>
  <c r="F170" i="23"/>
  <c r="D171" i="23"/>
  <c r="F171" i="23"/>
  <c r="D172" i="23"/>
  <c r="F172" i="23"/>
  <c r="D173" i="23"/>
  <c r="F173" i="23"/>
  <c r="D174" i="23"/>
  <c r="F174" i="23"/>
  <c r="D175" i="23"/>
  <c r="F175" i="23"/>
  <c r="D176" i="23"/>
  <c r="F176" i="23"/>
  <c r="D177" i="23"/>
  <c r="F177" i="23"/>
  <c r="D178" i="23"/>
  <c r="F178" i="23"/>
  <c r="D179" i="23"/>
  <c r="F179" i="23"/>
  <c r="D180" i="23"/>
  <c r="F180" i="23"/>
  <c r="D181" i="23"/>
  <c r="F181" i="23"/>
  <c r="D182" i="23"/>
  <c r="F182" i="23"/>
  <c r="D183" i="23"/>
  <c r="F183" i="23"/>
  <c r="D184" i="23"/>
  <c r="F184" i="23"/>
  <c r="D185" i="23"/>
  <c r="F185" i="23"/>
  <c r="D186" i="23"/>
  <c r="F186" i="23"/>
  <c r="D187" i="23"/>
  <c r="F187" i="23"/>
  <c r="D188" i="23"/>
  <c r="F188" i="23"/>
  <c r="D189" i="23"/>
  <c r="F189" i="23"/>
  <c r="D190" i="23"/>
  <c r="F190" i="23"/>
  <c r="D191" i="23"/>
  <c r="F191" i="23"/>
  <c r="D192" i="23"/>
  <c r="F192" i="23"/>
  <c r="D193" i="23"/>
  <c r="F193" i="23"/>
  <c r="D194" i="23"/>
  <c r="F194" i="23"/>
  <c r="D195" i="23"/>
  <c r="F195" i="23"/>
  <c r="D196" i="23"/>
  <c r="F196" i="23"/>
  <c r="D197" i="23"/>
  <c r="F197" i="23"/>
  <c r="D198" i="23"/>
  <c r="F198" i="23"/>
  <c r="D199" i="23"/>
  <c r="F199" i="23"/>
  <c r="D200" i="23"/>
  <c r="F200" i="23"/>
  <c r="D201" i="23"/>
  <c r="F201" i="23"/>
  <c r="C7" i="22"/>
  <c r="E7" i="22"/>
  <c r="C8" i="22"/>
  <c r="E8" i="22"/>
  <c r="C9" i="22"/>
  <c r="E9" i="22"/>
  <c r="F10" i="22" s="1"/>
  <c r="C11" i="22"/>
  <c r="D11" i="22" s="1"/>
  <c r="E11" i="22"/>
  <c r="F11" i="22" s="1"/>
  <c r="C12" i="22"/>
  <c r="E12" i="22"/>
  <c r="C13" i="22"/>
  <c r="E13" i="22"/>
  <c r="C14" i="22"/>
  <c r="E14" i="22"/>
  <c r="C15" i="22"/>
  <c r="E15" i="22"/>
  <c r="C16" i="22"/>
  <c r="E16" i="22"/>
  <c r="C17" i="22"/>
  <c r="E17" i="22"/>
  <c r="C18" i="22"/>
  <c r="E18" i="22"/>
  <c r="C19" i="22"/>
  <c r="E19" i="22"/>
  <c r="C20" i="22"/>
  <c r="E20" i="22"/>
  <c r="D38" i="22"/>
  <c r="F38" i="22"/>
  <c r="D39" i="22"/>
  <c r="F39" i="22"/>
  <c r="D40" i="22"/>
  <c r="F40" i="22"/>
  <c r="D41" i="22"/>
  <c r="F41" i="22"/>
  <c r="D42" i="22"/>
  <c r="F42" i="22"/>
  <c r="D43" i="22"/>
  <c r="F43" i="22"/>
  <c r="D44" i="22"/>
  <c r="F44" i="22"/>
  <c r="D45" i="22"/>
  <c r="F45" i="22"/>
  <c r="D46" i="22"/>
  <c r="F46" i="22"/>
  <c r="D47" i="22"/>
  <c r="F47" i="22"/>
  <c r="D48" i="22"/>
  <c r="F48" i="22"/>
  <c r="D49" i="22"/>
  <c r="F49" i="22"/>
  <c r="D50" i="22"/>
  <c r="F50" i="22"/>
  <c r="D51" i="22"/>
  <c r="F51" i="22"/>
  <c r="D52" i="22"/>
  <c r="F52" i="22"/>
  <c r="D53" i="22"/>
  <c r="F53" i="22"/>
  <c r="D54" i="22"/>
  <c r="F54" i="22"/>
  <c r="D55" i="22"/>
  <c r="F55" i="22"/>
  <c r="D56" i="22"/>
  <c r="F56" i="22"/>
  <c r="D57" i="22"/>
  <c r="F57" i="22"/>
  <c r="D58" i="22"/>
  <c r="F58" i="22"/>
  <c r="D59" i="22"/>
  <c r="F59" i="22"/>
  <c r="D60" i="22"/>
  <c r="F60" i="22"/>
  <c r="D61" i="22"/>
  <c r="F61" i="22"/>
  <c r="D62" i="22"/>
  <c r="F62" i="22"/>
  <c r="D63" i="22"/>
  <c r="F63" i="22"/>
  <c r="D64" i="22"/>
  <c r="F64" i="22"/>
  <c r="D65" i="22"/>
  <c r="F65" i="22"/>
  <c r="D66" i="22"/>
  <c r="F66" i="22"/>
  <c r="D67" i="22"/>
  <c r="F67" i="22"/>
  <c r="D68" i="22"/>
  <c r="F68" i="22"/>
  <c r="D69" i="22"/>
  <c r="F69" i="22"/>
  <c r="D70" i="22"/>
  <c r="F70" i="22"/>
  <c r="D71" i="22"/>
  <c r="F71" i="22"/>
  <c r="D72" i="22"/>
  <c r="F72" i="22"/>
  <c r="D73" i="22"/>
  <c r="F73" i="22"/>
  <c r="D74" i="22"/>
  <c r="F74" i="22"/>
  <c r="D75" i="22"/>
  <c r="F75" i="22"/>
  <c r="D76" i="22"/>
  <c r="F76" i="22"/>
  <c r="D77" i="22"/>
  <c r="F77" i="22"/>
  <c r="D78" i="22"/>
  <c r="F78" i="22"/>
  <c r="D79" i="22"/>
  <c r="F79" i="22"/>
  <c r="D80" i="22"/>
  <c r="F80" i="22"/>
  <c r="D81" i="22"/>
  <c r="F81" i="22"/>
  <c r="D82" i="22"/>
  <c r="F82" i="22"/>
  <c r="D83" i="22"/>
  <c r="F83" i="22"/>
  <c r="D84" i="22"/>
  <c r="F84" i="22"/>
  <c r="D85" i="22"/>
  <c r="F85" i="22"/>
  <c r="D86" i="22"/>
  <c r="F86" i="22"/>
  <c r="D87" i="22"/>
  <c r="F87" i="22"/>
  <c r="D88" i="22"/>
  <c r="F88" i="22"/>
  <c r="D89" i="22"/>
  <c r="F89" i="22"/>
  <c r="D90" i="22"/>
  <c r="F90" i="22"/>
  <c r="D91" i="22"/>
  <c r="F91" i="22"/>
  <c r="D92" i="22"/>
  <c r="F92" i="22"/>
  <c r="D93" i="22"/>
  <c r="F93" i="22"/>
  <c r="D94" i="22"/>
  <c r="F94" i="22"/>
  <c r="D95" i="22"/>
  <c r="F95" i="22"/>
  <c r="D96" i="22"/>
  <c r="F96" i="22"/>
  <c r="D97" i="22"/>
  <c r="F97" i="22"/>
  <c r="D98" i="22"/>
  <c r="F98" i="22"/>
  <c r="D99" i="22"/>
  <c r="F99" i="22"/>
  <c r="D100" i="22"/>
  <c r="F100" i="22"/>
  <c r="D101" i="22"/>
  <c r="F101" i="22"/>
  <c r="D102" i="22"/>
  <c r="F102" i="22"/>
  <c r="D103" i="22"/>
  <c r="F103" i="22"/>
  <c r="D104" i="22"/>
  <c r="F104" i="22"/>
  <c r="D105" i="22"/>
  <c r="F105" i="22"/>
  <c r="D106" i="22"/>
  <c r="F106" i="22"/>
  <c r="D107" i="22"/>
  <c r="F107" i="22"/>
  <c r="D108" i="22"/>
  <c r="F108" i="22"/>
  <c r="D109" i="22"/>
  <c r="F109" i="22"/>
  <c r="D110" i="22"/>
  <c r="F110" i="22"/>
  <c r="D111" i="22"/>
  <c r="F111" i="22"/>
  <c r="D112" i="22"/>
  <c r="F112" i="22"/>
  <c r="D113" i="22"/>
  <c r="F113" i="22"/>
  <c r="D114" i="22"/>
  <c r="F114" i="22"/>
  <c r="D115" i="22"/>
  <c r="F115" i="22"/>
  <c r="D116" i="22"/>
  <c r="F116" i="22"/>
  <c r="D117" i="22"/>
  <c r="F117" i="22"/>
  <c r="D118" i="22"/>
  <c r="F118" i="22"/>
  <c r="D119" i="22"/>
  <c r="F119" i="22"/>
  <c r="D120" i="22"/>
  <c r="F120" i="22"/>
  <c r="D121" i="22"/>
  <c r="F121" i="22"/>
  <c r="D122" i="22"/>
  <c r="F122" i="22"/>
  <c r="D123" i="22"/>
  <c r="F123" i="22"/>
  <c r="D124" i="22"/>
  <c r="F124" i="22"/>
  <c r="D125" i="22"/>
  <c r="F125" i="22"/>
  <c r="D126" i="22"/>
  <c r="F126" i="22"/>
  <c r="D127" i="22"/>
  <c r="F127" i="22"/>
  <c r="D128" i="22"/>
  <c r="F128" i="22"/>
  <c r="D129" i="22"/>
  <c r="F129" i="22"/>
  <c r="D130" i="22"/>
  <c r="F130" i="22"/>
  <c r="D131" i="22"/>
  <c r="F131" i="22"/>
  <c r="D132" i="22"/>
  <c r="F132" i="22"/>
  <c r="D133" i="22"/>
  <c r="F133" i="22"/>
  <c r="D134" i="22"/>
  <c r="F134" i="22"/>
  <c r="D135" i="22"/>
  <c r="F135" i="22"/>
  <c r="D136" i="22"/>
  <c r="F136" i="22"/>
  <c r="D137" i="22"/>
  <c r="F137" i="22"/>
  <c r="D138" i="22"/>
  <c r="F138" i="22"/>
  <c r="D139" i="22"/>
  <c r="F139" i="22"/>
  <c r="D140" i="22"/>
  <c r="F140" i="22"/>
  <c r="D141" i="22"/>
  <c r="F141" i="22"/>
  <c r="D142" i="22"/>
  <c r="F142" i="22"/>
  <c r="D143" i="22"/>
  <c r="F143" i="22"/>
  <c r="D144" i="22"/>
  <c r="F144" i="22"/>
  <c r="D145" i="22"/>
  <c r="F145" i="22"/>
  <c r="D146" i="22"/>
  <c r="F146" i="22"/>
  <c r="D147" i="22"/>
  <c r="F147" i="22"/>
  <c r="D148" i="22"/>
  <c r="F148" i="22"/>
  <c r="D149" i="22"/>
  <c r="F149" i="22"/>
  <c r="D150" i="22"/>
  <c r="F150" i="22"/>
  <c r="D151" i="22"/>
  <c r="F151" i="22"/>
  <c r="D152" i="22"/>
  <c r="F152" i="22"/>
  <c r="D153" i="22"/>
  <c r="F153" i="22"/>
  <c r="D154" i="22"/>
  <c r="F154" i="22"/>
  <c r="D155" i="22"/>
  <c r="F155" i="22"/>
  <c r="D156" i="22"/>
  <c r="F156" i="22"/>
  <c r="D157" i="22"/>
  <c r="F157" i="22"/>
  <c r="D158" i="22"/>
  <c r="F158" i="22"/>
  <c r="D159" i="22"/>
  <c r="F159" i="22"/>
  <c r="D160" i="22"/>
  <c r="F160" i="22"/>
  <c r="D161" i="22"/>
  <c r="F161" i="22"/>
  <c r="D162" i="22"/>
  <c r="F162" i="22"/>
  <c r="D163" i="22"/>
  <c r="F163" i="22"/>
  <c r="D164" i="22"/>
  <c r="F164" i="22"/>
  <c r="D165" i="22"/>
  <c r="F165" i="22"/>
  <c r="D166" i="22"/>
  <c r="F166" i="22"/>
  <c r="D167" i="22"/>
  <c r="F167" i="22"/>
  <c r="D168" i="22"/>
  <c r="F168" i="22"/>
  <c r="D169" i="22"/>
  <c r="F169" i="22"/>
  <c r="D170" i="22"/>
  <c r="F170" i="22"/>
  <c r="D171" i="22"/>
  <c r="F171" i="22"/>
  <c r="D172" i="22"/>
  <c r="F172" i="22"/>
  <c r="D173" i="22"/>
  <c r="F173" i="22"/>
  <c r="D174" i="22"/>
  <c r="F174" i="22"/>
  <c r="D175" i="22"/>
  <c r="F175" i="22"/>
  <c r="D176" i="22"/>
  <c r="F176" i="22"/>
  <c r="D177" i="22"/>
  <c r="F177" i="22"/>
  <c r="D178" i="22"/>
  <c r="F178" i="22"/>
  <c r="D179" i="22"/>
  <c r="F179" i="22"/>
  <c r="D180" i="22"/>
  <c r="F180" i="22"/>
  <c r="D181" i="22"/>
  <c r="F181" i="22"/>
  <c r="D182" i="22"/>
  <c r="F182" i="22"/>
  <c r="D183" i="22"/>
  <c r="F183" i="22"/>
  <c r="D184" i="22"/>
  <c r="F184" i="22"/>
  <c r="D185" i="22"/>
  <c r="F185" i="22"/>
  <c r="D186" i="22"/>
  <c r="F186" i="22"/>
  <c r="D187" i="22"/>
  <c r="F187" i="22"/>
  <c r="D188" i="22"/>
  <c r="F188" i="22"/>
  <c r="D189" i="22"/>
  <c r="F189" i="22"/>
  <c r="D190" i="22"/>
  <c r="F190" i="22"/>
  <c r="D191" i="22"/>
  <c r="F191" i="22"/>
  <c r="D192" i="22"/>
  <c r="F192" i="22"/>
  <c r="D193" i="22"/>
  <c r="F193" i="22"/>
  <c r="D194" i="22"/>
  <c r="F194" i="22"/>
  <c r="D195" i="22"/>
  <c r="F195" i="22"/>
  <c r="D196" i="22"/>
  <c r="F196" i="22"/>
  <c r="D197" i="22"/>
  <c r="F197" i="22"/>
  <c r="D198" i="22"/>
  <c r="F198" i="22"/>
  <c r="C8" i="20"/>
  <c r="D8" i="20" s="1"/>
  <c r="E8" i="20"/>
  <c r="F8" i="20" s="1"/>
  <c r="G8" i="20"/>
  <c r="I8" i="20"/>
  <c r="J8" i="20" s="1"/>
  <c r="K8" i="20"/>
  <c r="L8" i="20" s="1"/>
  <c r="M8" i="20"/>
  <c r="N8" i="20" s="1"/>
  <c r="O8" i="20"/>
  <c r="P9" i="20" s="1"/>
  <c r="Q8" i="20"/>
  <c r="R8" i="20" s="1"/>
  <c r="S8" i="20"/>
  <c r="T8" i="20" s="1"/>
  <c r="U8" i="20"/>
  <c r="V8" i="20" s="1"/>
  <c r="C10" i="20"/>
  <c r="D10" i="20" s="1"/>
  <c r="E10" i="20"/>
  <c r="F10" i="20" s="1"/>
  <c r="G10" i="20"/>
  <c r="H10" i="20" s="1"/>
  <c r="I10" i="20"/>
  <c r="J10" i="20" s="1"/>
  <c r="K10" i="20"/>
  <c r="L10" i="20" s="1"/>
  <c r="M10" i="20"/>
  <c r="N10" i="20" s="1"/>
  <c r="O10" i="20"/>
  <c r="P10" i="20" s="1"/>
  <c r="Q10" i="20"/>
  <c r="R10" i="20" s="1"/>
  <c r="S10" i="20"/>
  <c r="T10" i="20" s="1"/>
  <c r="U10" i="20"/>
  <c r="V10" i="20" s="1"/>
  <c r="C11" i="20"/>
  <c r="E11" i="20"/>
  <c r="G11" i="20"/>
  <c r="I11" i="20"/>
  <c r="K11" i="20"/>
  <c r="M11" i="20"/>
  <c r="O11" i="20"/>
  <c r="Q11" i="20"/>
  <c r="S11" i="20"/>
  <c r="U11" i="20"/>
  <c r="C12" i="20"/>
  <c r="E12" i="20"/>
  <c r="G12" i="20"/>
  <c r="I12" i="20"/>
  <c r="K12" i="20"/>
  <c r="M12" i="20"/>
  <c r="O12" i="20"/>
  <c r="Q12" i="20"/>
  <c r="S12" i="20"/>
  <c r="U12" i="20"/>
  <c r="E13" i="20"/>
  <c r="G13" i="20"/>
  <c r="H14" i="20" s="1"/>
  <c r="I13" i="20"/>
  <c r="J14" i="20" s="1"/>
  <c r="K13" i="20"/>
  <c r="M13" i="20"/>
  <c r="O13" i="20"/>
  <c r="Q13" i="20"/>
  <c r="S13" i="20"/>
  <c r="U13" i="20"/>
  <c r="E14" i="20"/>
  <c r="M14" i="20"/>
  <c r="O14" i="20"/>
  <c r="Q14" i="20"/>
  <c r="S14" i="20"/>
  <c r="U14" i="20"/>
  <c r="E15" i="20"/>
  <c r="G15" i="20"/>
  <c r="H15" i="20" s="1"/>
  <c r="I15" i="20"/>
  <c r="J15" i="20" s="1"/>
  <c r="K15" i="20"/>
  <c r="L15" i="20" s="1"/>
  <c r="M15" i="20"/>
  <c r="O15" i="20"/>
  <c r="Q15" i="20"/>
  <c r="S15" i="20"/>
  <c r="U15" i="20"/>
  <c r="E16" i="20"/>
  <c r="G16" i="20"/>
  <c r="I16" i="20"/>
  <c r="K16" i="20"/>
  <c r="M16" i="20"/>
  <c r="O16" i="20"/>
  <c r="Q16" i="20"/>
  <c r="S16" i="20"/>
  <c r="U16" i="20"/>
  <c r="E17" i="20"/>
  <c r="G17" i="20"/>
  <c r="I17" i="20"/>
  <c r="K17" i="20"/>
  <c r="M17" i="20"/>
  <c r="O17" i="20"/>
  <c r="Q17" i="20"/>
  <c r="S17" i="20"/>
  <c r="U17" i="20"/>
  <c r="E18" i="20"/>
  <c r="G18" i="20"/>
  <c r="I18" i="20"/>
  <c r="K18" i="20"/>
  <c r="L18" i="20" s="1"/>
  <c r="M18" i="20"/>
  <c r="O18" i="20"/>
  <c r="Q18" i="20"/>
  <c r="S18" i="20"/>
  <c r="U18" i="20"/>
  <c r="E19" i="20"/>
  <c r="G19" i="20"/>
  <c r="I19" i="20"/>
  <c r="J20" i="20" s="1"/>
  <c r="K19" i="20"/>
  <c r="M19" i="20"/>
  <c r="O19" i="20"/>
  <c r="Q19" i="20"/>
  <c r="R19" i="20" s="1"/>
  <c r="S19" i="20"/>
  <c r="U19" i="20"/>
  <c r="D33" i="20"/>
  <c r="F33" i="20"/>
  <c r="H33" i="20"/>
  <c r="J33" i="20"/>
  <c r="L33" i="20"/>
  <c r="N33" i="20"/>
  <c r="P33" i="20"/>
  <c r="R33" i="20"/>
  <c r="T33" i="20"/>
  <c r="V33" i="20"/>
  <c r="D34" i="20"/>
  <c r="F34" i="20"/>
  <c r="H34" i="20"/>
  <c r="J34" i="20"/>
  <c r="L34" i="20"/>
  <c r="N34" i="20"/>
  <c r="P34" i="20"/>
  <c r="R34" i="20"/>
  <c r="T34" i="20"/>
  <c r="V34" i="20"/>
  <c r="D35" i="20"/>
  <c r="F35" i="20"/>
  <c r="H35" i="20"/>
  <c r="J35" i="20"/>
  <c r="L35" i="20"/>
  <c r="N35" i="20"/>
  <c r="P35" i="20"/>
  <c r="R35" i="20"/>
  <c r="T35" i="20"/>
  <c r="V35" i="20"/>
  <c r="D36" i="20"/>
  <c r="F36" i="20"/>
  <c r="H36" i="20"/>
  <c r="J36" i="20"/>
  <c r="L36" i="20"/>
  <c r="N36" i="20"/>
  <c r="P36" i="20"/>
  <c r="R36" i="20"/>
  <c r="T36" i="20"/>
  <c r="V36" i="20"/>
  <c r="D37" i="20"/>
  <c r="F37" i="20"/>
  <c r="H37" i="20"/>
  <c r="J37" i="20"/>
  <c r="L37" i="20"/>
  <c r="N37" i="20"/>
  <c r="P37" i="20"/>
  <c r="R37" i="20"/>
  <c r="T37" i="20"/>
  <c r="V37" i="20"/>
  <c r="D38" i="20"/>
  <c r="F38" i="20"/>
  <c r="H38" i="20"/>
  <c r="J38" i="20"/>
  <c r="L38" i="20"/>
  <c r="N38" i="20"/>
  <c r="P38" i="20"/>
  <c r="R38" i="20"/>
  <c r="T38" i="20"/>
  <c r="V38" i="20"/>
  <c r="D39" i="20"/>
  <c r="F39" i="20"/>
  <c r="H39" i="20"/>
  <c r="J39" i="20"/>
  <c r="L39" i="20"/>
  <c r="N39" i="20"/>
  <c r="P39" i="20"/>
  <c r="R39" i="20"/>
  <c r="T39" i="20"/>
  <c r="V39" i="20"/>
  <c r="D40" i="20"/>
  <c r="F40" i="20"/>
  <c r="H40" i="20"/>
  <c r="J40" i="20"/>
  <c r="L40" i="20"/>
  <c r="N40" i="20"/>
  <c r="P40" i="20"/>
  <c r="R40" i="20"/>
  <c r="T40" i="20"/>
  <c r="V40" i="20"/>
  <c r="D41" i="20"/>
  <c r="F41" i="20"/>
  <c r="H41" i="20"/>
  <c r="J41" i="20"/>
  <c r="L41" i="20"/>
  <c r="N41" i="20"/>
  <c r="P41" i="20"/>
  <c r="R41" i="20"/>
  <c r="T41" i="20"/>
  <c r="V41" i="20"/>
  <c r="D42" i="20"/>
  <c r="F42" i="20"/>
  <c r="H42" i="20"/>
  <c r="J42" i="20"/>
  <c r="L42" i="20"/>
  <c r="N42" i="20"/>
  <c r="P42" i="20"/>
  <c r="R42" i="20"/>
  <c r="T42" i="20"/>
  <c r="V42" i="20"/>
  <c r="D43" i="20"/>
  <c r="F43" i="20"/>
  <c r="H43" i="20"/>
  <c r="J43" i="20"/>
  <c r="L43" i="20"/>
  <c r="N43" i="20"/>
  <c r="P43" i="20"/>
  <c r="R43" i="20"/>
  <c r="T43" i="20"/>
  <c r="V43" i="20"/>
  <c r="D44" i="20"/>
  <c r="F44" i="20"/>
  <c r="H44" i="20"/>
  <c r="J44" i="20"/>
  <c r="L44" i="20"/>
  <c r="N44" i="20"/>
  <c r="P44" i="20"/>
  <c r="R44" i="20"/>
  <c r="T44" i="20"/>
  <c r="V44" i="20"/>
  <c r="D45" i="20"/>
  <c r="F45" i="20"/>
  <c r="H45" i="20"/>
  <c r="J45" i="20"/>
  <c r="L45" i="20"/>
  <c r="N45" i="20"/>
  <c r="P45" i="20"/>
  <c r="R45" i="20"/>
  <c r="T45" i="20"/>
  <c r="V45" i="20"/>
  <c r="D46" i="20"/>
  <c r="F46" i="20"/>
  <c r="H46" i="20"/>
  <c r="J46" i="20"/>
  <c r="L46" i="20"/>
  <c r="N46" i="20"/>
  <c r="P46" i="20"/>
  <c r="R46" i="20"/>
  <c r="T46" i="20"/>
  <c r="V46" i="20"/>
  <c r="D47" i="20"/>
  <c r="F47" i="20"/>
  <c r="H47" i="20"/>
  <c r="J47" i="20"/>
  <c r="L47" i="20"/>
  <c r="N47" i="20"/>
  <c r="P47" i="20"/>
  <c r="R47" i="20"/>
  <c r="T47" i="20"/>
  <c r="V47" i="20"/>
  <c r="D48" i="20"/>
  <c r="F48" i="20"/>
  <c r="H48" i="20"/>
  <c r="J48" i="20"/>
  <c r="L48" i="20"/>
  <c r="N48" i="20"/>
  <c r="P48" i="20"/>
  <c r="R48" i="20"/>
  <c r="T48" i="20"/>
  <c r="V48" i="20"/>
  <c r="D49" i="20"/>
  <c r="F49" i="20"/>
  <c r="H49" i="20"/>
  <c r="J49" i="20"/>
  <c r="L49" i="20"/>
  <c r="N49" i="20"/>
  <c r="P49" i="20"/>
  <c r="R49" i="20"/>
  <c r="T49" i="20"/>
  <c r="V49" i="20"/>
  <c r="D50" i="20"/>
  <c r="F50" i="20"/>
  <c r="H50" i="20"/>
  <c r="J50" i="20"/>
  <c r="L50" i="20"/>
  <c r="N50" i="20"/>
  <c r="P50" i="20"/>
  <c r="R50" i="20"/>
  <c r="T50" i="20"/>
  <c r="V50" i="20"/>
  <c r="D51" i="20"/>
  <c r="F51" i="20"/>
  <c r="H51" i="20"/>
  <c r="J51" i="20"/>
  <c r="L51" i="20"/>
  <c r="N51" i="20"/>
  <c r="P51" i="20"/>
  <c r="R51" i="20"/>
  <c r="T51" i="20"/>
  <c r="V51" i="20"/>
  <c r="D52" i="20"/>
  <c r="F52" i="20"/>
  <c r="H52" i="20"/>
  <c r="J52" i="20"/>
  <c r="L52" i="20"/>
  <c r="N52" i="20"/>
  <c r="P52" i="20"/>
  <c r="R52" i="20"/>
  <c r="T52" i="20"/>
  <c r="V52" i="20"/>
  <c r="D53" i="20"/>
  <c r="F53" i="20"/>
  <c r="H53" i="20"/>
  <c r="J53" i="20"/>
  <c r="L53" i="20"/>
  <c r="N53" i="20"/>
  <c r="P53" i="20"/>
  <c r="R53" i="20"/>
  <c r="T53" i="20"/>
  <c r="V53" i="20"/>
  <c r="D54" i="20"/>
  <c r="F54" i="20"/>
  <c r="H54" i="20"/>
  <c r="J54" i="20"/>
  <c r="L54" i="20"/>
  <c r="N54" i="20"/>
  <c r="P54" i="20"/>
  <c r="R54" i="20"/>
  <c r="T54" i="20"/>
  <c r="V54" i="20"/>
  <c r="D55" i="20"/>
  <c r="F55" i="20"/>
  <c r="H55" i="20"/>
  <c r="J55" i="20"/>
  <c r="L55" i="20"/>
  <c r="N55" i="20"/>
  <c r="P55" i="20"/>
  <c r="R55" i="20"/>
  <c r="T55" i="20"/>
  <c r="V55" i="20"/>
  <c r="D56" i="20"/>
  <c r="F56" i="20"/>
  <c r="H56" i="20"/>
  <c r="J56" i="20"/>
  <c r="L56" i="20"/>
  <c r="N56" i="20"/>
  <c r="P56" i="20"/>
  <c r="R56" i="20"/>
  <c r="T56" i="20"/>
  <c r="V56" i="20"/>
  <c r="D57" i="20"/>
  <c r="F57" i="20"/>
  <c r="H57" i="20"/>
  <c r="J57" i="20"/>
  <c r="L57" i="20"/>
  <c r="N57" i="20"/>
  <c r="P57" i="20"/>
  <c r="R57" i="20"/>
  <c r="T57" i="20"/>
  <c r="V57" i="20"/>
  <c r="D58" i="20"/>
  <c r="F58" i="20"/>
  <c r="H58" i="20"/>
  <c r="J58" i="20"/>
  <c r="L58" i="20"/>
  <c r="N58" i="20"/>
  <c r="P58" i="20"/>
  <c r="R58" i="20"/>
  <c r="T58" i="20"/>
  <c r="V58" i="20"/>
  <c r="D59" i="20"/>
  <c r="F59" i="20"/>
  <c r="H59" i="20"/>
  <c r="J59" i="20"/>
  <c r="L59" i="20"/>
  <c r="N59" i="20"/>
  <c r="P59" i="20"/>
  <c r="R59" i="20"/>
  <c r="T59" i="20"/>
  <c r="V59" i="20"/>
  <c r="D60" i="20"/>
  <c r="F60" i="20"/>
  <c r="H60" i="20"/>
  <c r="J60" i="20"/>
  <c r="L60" i="20"/>
  <c r="N60" i="20"/>
  <c r="P60" i="20"/>
  <c r="R60" i="20"/>
  <c r="T60" i="20"/>
  <c r="V60" i="20"/>
  <c r="D61" i="20"/>
  <c r="F61" i="20"/>
  <c r="H61" i="20"/>
  <c r="J61" i="20"/>
  <c r="L61" i="20"/>
  <c r="N61" i="20"/>
  <c r="P61" i="20"/>
  <c r="R61" i="20"/>
  <c r="T61" i="20"/>
  <c r="V61" i="20"/>
  <c r="D62" i="20"/>
  <c r="F62" i="20"/>
  <c r="H62" i="20"/>
  <c r="J62" i="20"/>
  <c r="L62" i="20"/>
  <c r="N62" i="20"/>
  <c r="P62" i="20"/>
  <c r="R62" i="20"/>
  <c r="T62" i="20"/>
  <c r="V62" i="20"/>
  <c r="D63" i="20"/>
  <c r="F63" i="20"/>
  <c r="H63" i="20"/>
  <c r="J63" i="20"/>
  <c r="L63" i="20"/>
  <c r="N63" i="20"/>
  <c r="P63" i="20"/>
  <c r="R63" i="20"/>
  <c r="T63" i="20"/>
  <c r="V63" i="20"/>
  <c r="D64" i="20"/>
  <c r="F64" i="20"/>
  <c r="H64" i="20"/>
  <c r="J64" i="20"/>
  <c r="L64" i="20"/>
  <c r="N64" i="20"/>
  <c r="P64" i="20"/>
  <c r="R64" i="20"/>
  <c r="T64" i="20"/>
  <c r="V64" i="20"/>
  <c r="D65" i="20"/>
  <c r="F65" i="20"/>
  <c r="H65" i="20"/>
  <c r="J65" i="20"/>
  <c r="L65" i="20"/>
  <c r="N65" i="20"/>
  <c r="P65" i="20"/>
  <c r="R65" i="20"/>
  <c r="T65" i="20"/>
  <c r="V65" i="20"/>
  <c r="D66" i="20"/>
  <c r="F66" i="20"/>
  <c r="H66" i="20"/>
  <c r="J66" i="20"/>
  <c r="L66" i="20"/>
  <c r="N66" i="20"/>
  <c r="P66" i="20"/>
  <c r="R66" i="20"/>
  <c r="T66" i="20"/>
  <c r="V66" i="20"/>
  <c r="D67" i="20"/>
  <c r="F67" i="20"/>
  <c r="H67" i="20"/>
  <c r="J67" i="20"/>
  <c r="L67" i="20"/>
  <c r="N67" i="20"/>
  <c r="P67" i="20"/>
  <c r="R67" i="20"/>
  <c r="T67" i="20"/>
  <c r="V67" i="20"/>
  <c r="D68" i="20"/>
  <c r="F68" i="20"/>
  <c r="H68" i="20"/>
  <c r="J68" i="20"/>
  <c r="L68" i="20"/>
  <c r="N68" i="20"/>
  <c r="P68" i="20"/>
  <c r="R68" i="20"/>
  <c r="T68" i="20"/>
  <c r="V68" i="20"/>
  <c r="D69" i="20"/>
  <c r="F69" i="20"/>
  <c r="H69" i="20"/>
  <c r="J69" i="20"/>
  <c r="L69" i="20"/>
  <c r="N69" i="20"/>
  <c r="P69" i="20"/>
  <c r="R69" i="20"/>
  <c r="T69" i="20"/>
  <c r="V69" i="20"/>
  <c r="D70" i="20"/>
  <c r="F70" i="20"/>
  <c r="H70" i="20"/>
  <c r="J70" i="20"/>
  <c r="L70" i="20"/>
  <c r="N70" i="20"/>
  <c r="P70" i="20"/>
  <c r="R70" i="20"/>
  <c r="T70" i="20"/>
  <c r="V70" i="20"/>
  <c r="D71" i="20"/>
  <c r="F71" i="20"/>
  <c r="H71" i="20"/>
  <c r="J71" i="20"/>
  <c r="L71" i="20"/>
  <c r="N71" i="20"/>
  <c r="P71" i="20"/>
  <c r="R71" i="20"/>
  <c r="T71" i="20"/>
  <c r="V71" i="20"/>
  <c r="D72" i="20"/>
  <c r="F72" i="20"/>
  <c r="H72" i="20"/>
  <c r="J72" i="20"/>
  <c r="L72" i="20"/>
  <c r="N72" i="20"/>
  <c r="P72" i="20"/>
  <c r="R72" i="20"/>
  <c r="T72" i="20"/>
  <c r="V72" i="20"/>
  <c r="D73" i="20"/>
  <c r="F73" i="20"/>
  <c r="H73" i="20"/>
  <c r="J73" i="20"/>
  <c r="L73" i="20"/>
  <c r="N73" i="20"/>
  <c r="P73" i="20"/>
  <c r="R73" i="20"/>
  <c r="T73" i="20"/>
  <c r="V73" i="20"/>
  <c r="D74" i="20"/>
  <c r="F74" i="20"/>
  <c r="H74" i="20"/>
  <c r="J74" i="20"/>
  <c r="L74" i="20"/>
  <c r="N74" i="20"/>
  <c r="P74" i="20"/>
  <c r="R74" i="20"/>
  <c r="T74" i="20"/>
  <c r="V74" i="20"/>
  <c r="D75" i="20"/>
  <c r="F75" i="20"/>
  <c r="H75" i="20"/>
  <c r="J75" i="20"/>
  <c r="L75" i="20"/>
  <c r="N75" i="20"/>
  <c r="P75" i="20"/>
  <c r="R75" i="20"/>
  <c r="T75" i="20"/>
  <c r="V75" i="20"/>
  <c r="D76" i="20"/>
  <c r="F76" i="20"/>
  <c r="H76" i="20"/>
  <c r="J76" i="20"/>
  <c r="L76" i="20"/>
  <c r="N76" i="20"/>
  <c r="P76" i="20"/>
  <c r="R76" i="20"/>
  <c r="T76" i="20"/>
  <c r="V76" i="20"/>
  <c r="D77" i="20"/>
  <c r="F77" i="20"/>
  <c r="H77" i="20"/>
  <c r="J77" i="20"/>
  <c r="L77" i="20"/>
  <c r="N77" i="20"/>
  <c r="P77" i="20"/>
  <c r="R77" i="20"/>
  <c r="T77" i="20"/>
  <c r="V77" i="20"/>
  <c r="D78" i="20"/>
  <c r="F78" i="20"/>
  <c r="H78" i="20"/>
  <c r="J78" i="20"/>
  <c r="L78" i="20"/>
  <c r="N78" i="20"/>
  <c r="P78" i="20"/>
  <c r="R78" i="20"/>
  <c r="T78" i="20"/>
  <c r="V78" i="20"/>
  <c r="D79" i="20"/>
  <c r="F79" i="20"/>
  <c r="H79" i="20"/>
  <c r="J79" i="20"/>
  <c r="L79" i="20"/>
  <c r="N79" i="20"/>
  <c r="P79" i="20"/>
  <c r="R79" i="20"/>
  <c r="T79" i="20"/>
  <c r="V79" i="20"/>
  <c r="D80" i="20"/>
  <c r="F80" i="20"/>
  <c r="H80" i="20"/>
  <c r="J80" i="20"/>
  <c r="L80" i="20"/>
  <c r="N80" i="20"/>
  <c r="P80" i="20"/>
  <c r="R80" i="20"/>
  <c r="T80" i="20"/>
  <c r="V80" i="20"/>
  <c r="D81" i="20"/>
  <c r="F81" i="20"/>
  <c r="H81" i="20"/>
  <c r="J81" i="20"/>
  <c r="L81" i="20"/>
  <c r="N81" i="20"/>
  <c r="P81" i="20"/>
  <c r="R81" i="20"/>
  <c r="T81" i="20"/>
  <c r="V81" i="20"/>
  <c r="D82" i="20"/>
  <c r="F82" i="20"/>
  <c r="H82" i="20"/>
  <c r="J82" i="20"/>
  <c r="L82" i="20"/>
  <c r="N82" i="20"/>
  <c r="P82" i="20"/>
  <c r="R82" i="20"/>
  <c r="T82" i="20"/>
  <c r="V82" i="20"/>
  <c r="D83" i="20"/>
  <c r="F83" i="20"/>
  <c r="H83" i="20"/>
  <c r="J83" i="20"/>
  <c r="L83" i="20"/>
  <c r="N83" i="20"/>
  <c r="P83" i="20"/>
  <c r="R83" i="20"/>
  <c r="T83" i="20"/>
  <c r="V83" i="20"/>
  <c r="D84" i="20"/>
  <c r="F84" i="20"/>
  <c r="H84" i="20"/>
  <c r="J84" i="20"/>
  <c r="L84" i="20"/>
  <c r="N84" i="20"/>
  <c r="P84" i="20"/>
  <c r="R84" i="20"/>
  <c r="T84" i="20"/>
  <c r="V84" i="20"/>
  <c r="D85" i="20"/>
  <c r="F85" i="20"/>
  <c r="H85" i="20"/>
  <c r="J85" i="20"/>
  <c r="L85" i="20"/>
  <c r="N85" i="20"/>
  <c r="P85" i="20"/>
  <c r="R85" i="20"/>
  <c r="T85" i="20"/>
  <c r="V85" i="20"/>
  <c r="D86" i="20"/>
  <c r="F86" i="20"/>
  <c r="H86" i="20"/>
  <c r="J86" i="20"/>
  <c r="L86" i="20"/>
  <c r="N86" i="20"/>
  <c r="P86" i="20"/>
  <c r="R86" i="20"/>
  <c r="T86" i="20"/>
  <c r="V86" i="20"/>
  <c r="D87" i="20"/>
  <c r="F87" i="20"/>
  <c r="H87" i="20"/>
  <c r="J87" i="20"/>
  <c r="L87" i="20"/>
  <c r="N87" i="20"/>
  <c r="P87" i="20"/>
  <c r="R87" i="20"/>
  <c r="T87" i="20"/>
  <c r="V87" i="20"/>
  <c r="D88" i="20"/>
  <c r="F88" i="20"/>
  <c r="H88" i="20"/>
  <c r="J88" i="20"/>
  <c r="L88" i="20"/>
  <c r="N88" i="20"/>
  <c r="P88" i="20"/>
  <c r="R88" i="20"/>
  <c r="T88" i="20"/>
  <c r="V88" i="20"/>
  <c r="D89" i="20"/>
  <c r="F89" i="20"/>
  <c r="H89" i="20"/>
  <c r="J89" i="20"/>
  <c r="L89" i="20"/>
  <c r="N89" i="20"/>
  <c r="P89" i="20"/>
  <c r="R89" i="20"/>
  <c r="T89" i="20"/>
  <c r="V89" i="20"/>
  <c r="D90" i="20"/>
  <c r="F90" i="20"/>
  <c r="H90" i="20"/>
  <c r="J90" i="20"/>
  <c r="L90" i="20"/>
  <c r="N90" i="20"/>
  <c r="P90" i="20"/>
  <c r="R90" i="20"/>
  <c r="T90" i="20"/>
  <c r="V90" i="20"/>
  <c r="D91" i="20"/>
  <c r="F91" i="20"/>
  <c r="H91" i="20"/>
  <c r="J91" i="20"/>
  <c r="L91" i="20"/>
  <c r="N91" i="20"/>
  <c r="P91" i="20"/>
  <c r="R91" i="20"/>
  <c r="T91" i="20"/>
  <c r="V91" i="20"/>
  <c r="D92" i="20"/>
  <c r="F92" i="20"/>
  <c r="H92" i="20"/>
  <c r="J92" i="20"/>
  <c r="L92" i="20"/>
  <c r="N92" i="20"/>
  <c r="P92" i="20"/>
  <c r="R92" i="20"/>
  <c r="T92" i="20"/>
  <c r="V92" i="20"/>
  <c r="D93" i="20"/>
  <c r="F93" i="20"/>
  <c r="H93" i="20"/>
  <c r="J93" i="20"/>
  <c r="L93" i="20"/>
  <c r="N93" i="20"/>
  <c r="P93" i="20"/>
  <c r="R93" i="20"/>
  <c r="T93" i="20"/>
  <c r="V93" i="20"/>
  <c r="D94" i="20"/>
  <c r="F94" i="20"/>
  <c r="H94" i="20"/>
  <c r="J94" i="20"/>
  <c r="L94" i="20"/>
  <c r="N94" i="20"/>
  <c r="P94" i="20"/>
  <c r="R94" i="20"/>
  <c r="T94" i="20"/>
  <c r="V94" i="20"/>
  <c r="D95" i="20"/>
  <c r="F95" i="20"/>
  <c r="H95" i="20"/>
  <c r="J95" i="20"/>
  <c r="L95" i="20"/>
  <c r="N95" i="20"/>
  <c r="P95" i="20"/>
  <c r="R95" i="20"/>
  <c r="T95" i="20"/>
  <c r="V95" i="20"/>
  <c r="D96" i="20"/>
  <c r="F96" i="20"/>
  <c r="H96" i="20"/>
  <c r="J96" i="20"/>
  <c r="L96" i="20"/>
  <c r="N96" i="20"/>
  <c r="P96" i="20"/>
  <c r="R96" i="20"/>
  <c r="T96" i="20"/>
  <c r="V96" i="20"/>
  <c r="D97" i="20"/>
  <c r="F97" i="20"/>
  <c r="H97" i="20"/>
  <c r="J97" i="20"/>
  <c r="L97" i="20"/>
  <c r="N97" i="20"/>
  <c r="P97" i="20"/>
  <c r="R97" i="20"/>
  <c r="T97" i="20"/>
  <c r="V97" i="20"/>
  <c r="D98" i="20"/>
  <c r="F98" i="20"/>
  <c r="H98" i="20"/>
  <c r="J98" i="20"/>
  <c r="L98" i="20"/>
  <c r="N98" i="20"/>
  <c r="P98" i="20"/>
  <c r="R98" i="20"/>
  <c r="T98" i="20"/>
  <c r="V98" i="20"/>
  <c r="D99" i="20"/>
  <c r="F99" i="20"/>
  <c r="H99" i="20"/>
  <c r="J99" i="20"/>
  <c r="L99" i="20"/>
  <c r="N99" i="20"/>
  <c r="P99" i="20"/>
  <c r="R99" i="20"/>
  <c r="T99" i="20"/>
  <c r="V99" i="20"/>
  <c r="D100" i="20"/>
  <c r="F100" i="20"/>
  <c r="H100" i="20"/>
  <c r="J100" i="20"/>
  <c r="L100" i="20"/>
  <c r="N100" i="20"/>
  <c r="P100" i="20"/>
  <c r="R100" i="20"/>
  <c r="T100" i="20"/>
  <c r="V100" i="20"/>
  <c r="D101" i="20"/>
  <c r="F101" i="20"/>
  <c r="H101" i="20"/>
  <c r="J101" i="20"/>
  <c r="L101" i="20"/>
  <c r="N101" i="20"/>
  <c r="P101" i="20"/>
  <c r="R101" i="20"/>
  <c r="T101" i="20"/>
  <c r="V101" i="20"/>
  <c r="D102" i="20"/>
  <c r="F102" i="20"/>
  <c r="H102" i="20"/>
  <c r="J102" i="20"/>
  <c r="L102" i="20"/>
  <c r="N102" i="20"/>
  <c r="P102" i="20"/>
  <c r="R102" i="20"/>
  <c r="T102" i="20"/>
  <c r="V102" i="20"/>
  <c r="C103" i="20"/>
  <c r="D103" i="20" s="1"/>
  <c r="F103" i="20"/>
  <c r="H103" i="20"/>
  <c r="J103" i="20"/>
  <c r="L103" i="20"/>
  <c r="N103" i="20"/>
  <c r="P103" i="20"/>
  <c r="R103" i="20"/>
  <c r="T103" i="20"/>
  <c r="V103" i="20"/>
  <c r="C104" i="20"/>
  <c r="D104" i="20" s="1"/>
  <c r="F104" i="20"/>
  <c r="H104" i="20"/>
  <c r="J104" i="20"/>
  <c r="L104" i="20"/>
  <c r="N104" i="20"/>
  <c r="P104" i="20"/>
  <c r="R104" i="20"/>
  <c r="T104" i="20"/>
  <c r="V104" i="20"/>
  <c r="C105" i="20"/>
  <c r="D105" i="20" s="1"/>
  <c r="F105" i="20"/>
  <c r="H105" i="20"/>
  <c r="J105" i="20"/>
  <c r="L105" i="20"/>
  <c r="N105" i="20"/>
  <c r="P105" i="20"/>
  <c r="R105" i="20"/>
  <c r="T105" i="20"/>
  <c r="V105" i="20"/>
  <c r="C106" i="20"/>
  <c r="F106" i="20"/>
  <c r="H106" i="20"/>
  <c r="J106" i="20"/>
  <c r="L106" i="20"/>
  <c r="N106" i="20"/>
  <c r="P106" i="20"/>
  <c r="R106" i="20"/>
  <c r="T106" i="20"/>
  <c r="V106" i="20"/>
  <c r="D107" i="20"/>
  <c r="F107" i="20"/>
  <c r="H107" i="20"/>
  <c r="J107" i="20"/>
  <c r="L107" i="20"/>
  <c r="N107" i="20"/>
  <c r="P107" i="20"/>
  <c r="R107" i="20"/>
  <c r="T107" i="20"/>
  <c r="V107" i="20"/>
  <c r="D108" i="20"/>
  <c r="F108" i="20"/>
  <c r="H108" i="20"/>
  <c r="J108" i="20"/>
  <c r="L108" i="20"/>
  <c r="N108" i="20"/>
  <c r="P108" i="20"/>
  <c r="R108" i="20"/>
  <c r="T108" i="20"/>
  <c r="V108" i="20"/>
  <c r="D109" i="20"/>
  <c r="F109" i="20"/>
  <c r="H109" i="20"/>
  <c r="J109" i="20"/>
  <c r="L109" i="20"/>
  <c r="N109" i="20"/>
  <c r="P109" i="20"/>
  <c r="R109" i="20"/>
  <c r="T109" i="20"/>
  <c r="V109" i="20"/>
  <c r="D110" i="20"/>
  <c r="F110" i="20"/>
  <c r="H110" i="20"/>
  <c r="J110" i="20"/>
  <c r="L110" i="20"/>
  <c r="N110" i="20"/>
  <c r="P110" i="20"/>
  <c r="R110" i="20"/>
  <c r="T110" i="20"/>
  <c r="V110" i="20"/>
  <c r="D111" i="20"/>
  <c r="F111" i="20"/>
  <c r="H111" i="20"/>
  <c r="J111" i="20"/>
  <c r="L111" i="20"/>
  <c r="N111" i="20"/>
  <c r="P111" i="20"/>
  <c r="R111" i="20"/>
  <c r="T111" i="20"/>
  <c r="V111" i="20"/>
  <c r="D112" i="20"/>
  <c r="F112" i="20"/>
  <c r="H112" i="20"/>
  <c r="J112" i="20"/>
  <c r="L112" i="20"/>
  <c r="N112" i="20"/>
  <c r="P112" i="20"/>
  <c r="R112" i="20"/>
  <c r="T112" i="20"/>
  <c r="V112" i="20"/>
  <c r="D113" i="20"/>
  <c r="F113" i="20"/>
  <c r="H113" i="20"/>
  <c r="J113" i="20"/>
  <c r="L113" i="20"/>
  <c r="N113" i="20"/>
  <c r="P113" i="20"/>
  <c r="R113" i="20"/>
  <c r="T113" i="20"/>
  <c r="V113" i="20"/>
  <c r="D114" i="20"/>
  <c r="F114" i="20"/>
  <c r="H114" i="20"/>
  <c r="J114" i="20"/>
  <c r="L114" i="20"/>
  <c r="N114" i="20"/>
  <c r="P114" i="20"/>
  <c r="R114" i="20"/>
  <c r="T114" i="20"/>
  <c r="V114" i="20"/>
  <c r="F115" i="20"/>
  <c r="H115" i="20"/>
  <c r="J115" i="20"/>
  <c r="L115" i="20"/>
  <c r="N115" i="20"/>
  <c r="P115" i="20"/>
  <c r="R115" i="20"/>
  <c r="T115" i="20"/>
  <c r="V115" i="20"/>
  <c r="F116" i="20"/>
  <c r="H116" i="20"/>
  <c r="J116" i="20"/>
  <c r="L116" i="20"/>
  <c r="N116" i="20"/>
  <c r="P116" i="20"/>
  <c r="R116" i="20"/>
  <c r="T116" i="20"/>
  <c r="V116" i="20"/>
  <c r="F117" i="20"/>
  <c r="H117" i="20"/>
  <c r="J117" i="20"/>
  <c r="L117" i="20"/>
  <c r="N117" i="20"/>
  <c r="P117" i="20"/>
  <c r="R117" i="20"/>
  <c r="T117" i="20"/>
  <c r="V117" i="20"/>
  <c r="F118" i="20"/>
  <c r="H118" i="20"/>
  <c r="J118" i="20"/>
  <c r="L118" i="20"/>
  <c r="N118" i="20"/>
  <c r="P118" i="20"/>
  <c r="R118" i="20"/>
  <c r="T118" i="20"/>
  <c r="V118" i="20"/>
  <c r="D119" i="20"/>
  <c r="F119" i="20"/>
  <c r="H119" i="20"/>
  <c r="J119" i="20"/>
  <c r="L119" i="20"/>
  <c r="N119" i="20"/>
  <c r="P119" i="20"/>
  <c r="R119" i="20"/>
  <c r="T119" i="20"/>
  <c r="V119" i="20"/>
  <c r="D120" i="20"/>
  <c r="F120" i="20"/>
  <c r="H120" i="20"/>
  <c r="J120" i="20"/>
  <c r="L120" i="20"/>
  <c r="N120" i="20"/>
  <c r="P120" i="20"/>
  <c r="R120" i="20"/>
  <c r="T120" i="20"/>
  <c r="V120" i="20"/>
  <c r="D121" i="20"/>
  <c r="F121" i="20"/>
  <c r="H121" i="20"/>
  <c r="J121" i="20"/>
  <c r="L121" i="20"/>
  <c r="N121" i="20"/>
  <c r="P121" i="20"/>
  <c r="R121" i="20"/>
  <c r="T121" i="20"/>
  <c r="V121" i="20"/>
  <c r="D122" i="20"/>
  <c r="F122" i="20"/>
  <c r="H122" i="20"/>
  <c r="J122" i="20"/>
  <c r="L122" i="20"/>
  <c r="N122" i="20"/>
  <c r="P122" i="20"/>
  <c r="R122" i="20"/>
  <c r="T122" i="20"/>
  <c r="V122" i="20"/>
  <c r="D123" i="20"/>
  <c r="F123" i="20"/>
  <c r="H123" i="20"/>
  <c r="J123" i="20"/>
  <c r="L123" i="20"/>
  <c r="N123" i="20"/>
  <c r="P123" i="20"/>
  <c r="R123" i="20"/>
  <c r="T123" i="20"/>
  <c r="V123" i="20"/>
  <c r="D124" i="20"/>
  <c r="F124" i="20"/>
  <c r="H124" i="20"/>
  <c r="J124" i="20"/>
  <c r="L124" i="20"/>
  <c r="N124" i="20"/>
  <c r="P124" i="20"/>
  <c r="R124" i="20"/>
  <c r="T124" i="20"/>
  <c r="V124" i="20"/>
  <c r="C125" i="20"/>
  <c r="D125" i="20" s="1"/>
  <c r="F125" i="20"/>
  <c r="H125" i="20"/>
  <c r="J125" i="20"/>
  <c r="L125" i="20"/>
  <c r="N125" i="20"/>
  <c r="P125" i="20"/>
  <c r="R125" i="20"/>
  <c r="T125" i="20"/>
  <c r="V125" i="20"/>
  <c r="C126" i="20"/>
  <c r="D126" i="20" s="1"/>
  <c r="F126" i="20"/>
  <c r="H126" i="20"/>
  <c r="J126" i="20"/>
  <c r="L126" i="20"/>
  <c r="N126" i="20"/>
  <c r="P126" i="20"/>
  <c r="R126" i="20"/>
  <c r="T126" i="20"/>
  <c r="V126" i="20"/>
  <c r="C127" i="20"/>
  <c r="D127" i="20" s="1"/>
  <c r="F127" i="20"/>
  <c r="H127" i="20"/>
  <c r="J127" i="20"/>
  <c r="L127" i="20"/>
  <c r="N127" i="20"/>
  <c r="P127" i="20"/>
  <c r="R127" i="20"/>
  <c r="T127" i="20"/>
  <c r="V127" i="20"/>
  <c r="C128" i="20"/>
  <c r="D128" i="20" s="1"/>
  <c r="F128" i="20"/>
  <c r="H128" i="20"/>
  <c r="J128" i="20"/>
  <c r="L128" i="20"/>
  <c r="N128" i="20"/>
  <c r="P128" i="20"/>
  <c r="R128" i="20"/>
  <c r="T128" i="20"/>
  <c r="V128" i="20"/>
  <c r="C129" i="20"/>
  <c r="D129" i="20" s="1"/>
  <c r="F129" i="20"/>
  <c r="H129" i="20"/>
  <c r="J129" i="20"/>
  <c r="L129" i="20"/>
  <c r="N129" i="20"/>
  <c r="P129" i="20"/>
  <c r="R129" i="20"/>
  <c r="T129" i="20"/>
  <c r="V129" i="20"/>
  <c r="C130" i="20"/>
  <c r="D130" i="20" s="1"/>
  <c r="F130" i="20"/>
  <c r="H130" i="20"/>
  <c r="J130" i="20"/>
  <c r="L130" i="20"/>
  <c r="N130" i="20"/>
  <c r="P130" i="20"/>
  <c r="R130" i="20"/>
  <c r="T130" i="20"/>
  <c r="V130" i="20"/>
  <c r="C131" i="20"/>
  <c r="D131" i="20" s="1"/>
  <c r="F131" i="20"/>
  <c r="H131" i="20"/>
  <c r="J131" i="20"/>
  <c r="L131" i="20"/>
  <c r="N131" i="20"/>
  <c r="P131" i="20"/>
  <c r="R131" i="20"/>
  <c r="T131" i="20"/>
  <c r="V131" i="20"/>
  <c r="C132" i="20"/>
  <c r="D132" i="20" s="1"/>
  <c r="F132" i="20"/>
  <c r="H132" i="20"/>
  <c r="J132" i="20"/>
  <c r="L132" i="20"/>
  <c r="N132" i="20"/>
  <c r="P132" i="20"/>
  <c r="R132" i="20"/>
  <c r="T132" i="20"/>
  <c r="V132" i="20"/>
  <c r="C133" i="20"/>
  <c r="D133" i="20" s="1"/>
  <c r="F133" i="20"/>
  <c r="H133" i="20"/>
  <c r="J133" i="20"/>
  <c r="L133" i="20"/>
  <c r="N133" i="20"/>
  <c r="P133" i="20"/>
  <c r="R133" i="20"/>
  <c r="T133" i="20"/>
  <c r="V133" i="20"/>
  <c r="C134" i="20"/>
  <c r="D134" i="20" s="1"/>
  <c r="F134" i="20"/>
  <c r="H134" i="20"/>
  <c r="J134" i="20"/>
  <c r="L134" i="20"/>
  <c r="N134" i="20"/>
  <c r="P134" i="20"/>
  <c r="R134" i="20"/>
  <c r="T134" i="20"/>
  <c r="V134" i="20"/>
  <c r="C135" i="20"/>
  <c r="D135" i="20" s="1"/>
  <c r="F135" i="20"/>
  <c r="H135" i="20"/>
  <c r="J135" i="20"/>
  <c r="L135" i="20"/>
  <c r="N135" i="20"/>
  <c r="P135" i="20"/>
  <c r="R135" i="20"/>
  <c r="T135" i="20"/>
  <c r="V135" i="20"/>
  <c r="C136" i="20"/>
  <c r="D136" i="20" s="1"/>
  <c r="F136" i="20"/>
  <c r="H136" i="20"/>
  <c r="J136" i="20"/>
  <c r="L136" i="20"/>
  <c r="N136" i="20"/>
  <c r="P136" i="20"/>
  <c r="R136" i="20"/>
  <c r="T136" i="20"/>
  <c r="V136" i="20"/>
  <c r="C137" i="20"/>
  <c r="F137" i="20"/>
  <c r="H137" i="20"/>
  <c r="J137" i="20"/>
  <c r="L137" i="20"/>
  <c r="N137" i="20"/>
  <c r="P137" i="20"/>
  <c r="R137" i="20"/>
  <c r="T137" i="20"/>
  <c r="V137" i="20"/>
  <c r="C138" i="20"/>
  <c r="F138" i="20"/>
  <c r="H138" i="20"/>
  <c r="J138" i="20"/>
  <c r="L138" i="20"/>
  <c r="N138" i="20"/>
  <c r="P138" i="20"/>
  <c r="R138" i="20"/>
  <c r="T138" i="20"/>
  <c r="V138" i="20"/>
  <c r="C139" i="20"/>
  <c r="F139" i="20"/>
  <c r="H139" i="20"/>
  <c r="J139" i="20"/>
  <c r="L139" i="20"/>
  <c r="N139" i="20"/>
  <c r="P139" i="20"/>
  <c r="R139" i="20"/>
  <c r="T139" i="20"/>
  <c r="V139" i="20"/>
  <c r="C140" i="20"/>
  <c r="F140" i="20"/>
  <c r="H140" i="20"/>
  <c r="J140" i="20"/>
  <c r="L140" i="20"/>
  <c r="N140" i="20"/>
  <c r="P140" i="20"/>
  <c r="R140" i="20"/>
  <c r="T140" i="20"/>
  <c r="V140" i="20"/>
  <c r="C141" i="20"/>
  <c r="F141" i="20"/>
  <c r="H141" i="20"/>
  <c r="J141" i="20"/>
  <c r="L141" i="20"/>
  <c r="N141" i="20"/>
  <c r="P141" i="20"/>
  <c r="R141" i="20"/>
  <c r="T141" i="20"/>
  <c r="V141" i="20"/>
  <c r="C142" i="20"/>
  <c r="F142" i="20"/>
  <c r="H142" i="20"/>
  <c r="J142" i="20"/>
  <c r="L142" i="20"/>
  <c r="N142" i="20"/>
  <c r="P142" i="20"/>
  <c r="R142" i="20"/>
  <c r="T142" i="20"/>
  <c r="V142" i="20"/>
  <c r="C143" i="20"/>
  <c r="F143" i="20"/>
  <c r="H143" i="20"/>
  <c r="J143" i="20"/>
  <c r="L143" i="20"/>
  <c r="N143" i="20"/>
  <c r="P143" i="20"/>
  <c r="R143" i="20"/>
  <c r="T143" i="20"/>
  <c r="V143" i="20"/>
  <c r="C144" i="20"/>
  <c r="F144" i="20"/>
  <c r="H144" i="20"/>
  <c r="J144" i="20"/>
  <c r="L144" i="20"/>
  <c r="N144" i="20"/>
  <c r="P144" i="20"/>
  <c r="R144" i="20"/>
  <c r="T144" i="20"/>
  <c r="V144" i="20"/>
  <c r="C145" i="20"/>
  <c r="F145" i="20"/>
  <c r="H145" i="20"/>
  <c r="J145" i="20"/>
  <c r="L145" i="20"/>
  <c r="N145" i="20"/>
  <c r="P145" i="20"/>
  <c r="R145" i="20"/>
  <c r="T145" i="20"/>
  <c r="V145" i="20"/>
  <c r="C146" i="20"/>
  <c r="D146" i="20" s="1"/>
  <c r="F146" i="20"/>
  <c r="H146" i="20"/>
  <c r="J146" i="20"/>
  <c r="L146" i="20"/>
  <c r="N146" i="20"/>
  <c r="P146" i="20"/>
  <c r="R146" i="20"/>
  <c r="T146" i="20"/>
  <c r="V146" i="20"/>
  <c r="C147" i="20"/>
  <c r="F147" i="20"/>
  <c r="H147" i="20"/>
  <c r="J147" i="20"/>
  <c r="L147" i="20"/>
  <c r="N147" i="20"/>
  <c r="P147" i="20"/>
  <c r="R147" i="20"/>
  <c r="T147" i="20"/>
  <c r="V147" i="20"/>
  <c r="C148" i="20"/>
  <c r="D148" i="20" s="1"/>
  <c r="F148" i="20"/>
  <c r="H148" i="20"/>
  <c r="J148" i="20"/>
  <c r="L148" i="20"/>
  <c r="N148" i="20"/>
  <c r="P148" i="20"/>
  <c r="R148" i="20"/>
  <c r="T148" i="20"/>
  <c r="V148" i="20"/>
  <c r="C149" i="20"/>
  <c r="D149" i="20" s="1"/>
  <c r="F149" i="20"/>
  <c r="H149" i="20"/>
  <c r="J149" i="20"/>
  <c r="L149" i="20"/>
  <c r="N149" i="20"/>
  <c r="P149" i="20"/>
  <c r="R149" i="20"/>
  <c r="T149" i="20"/>
  <c r="V149" i="20"/>
  <c r="C150" i="20"/>
  <c r="F150" i="20"/>
  <c r="H150" i="20"/>
  <c r="J150" i="20"/>
  <c r="L150" i="20"/>
  <c r="N150" i="20"/>
  <c r="P150" i="20"/>
  <c r="R150" i="20"/>
  <c r="T150" i="20"/>
  <c r="V150" i="20"/>
  <c r="C151" i="20"/>
  <c r="D151" i="20" s="1"/>
  <c r="F151" i="20"/>
  <c r="H151" i="20"/>
  <c r="J151" i="20"/>
  <c r="L151" i="20"/>
  <c r="N151" i="20"/>
  <c r="P151" i="20"/>
  <c r="R151" i="20"/>
  <c r="T151" i="20"/>
  <c r="V151" i="20"/>
  <c r="C152" i="20"/>
  <c r="F152" i="20"/>
  <c r="H152" i="20"/>
  <c r="J152" i="20"/>
  <c r="L152" i="20"/>
  <c r="N152" i="20"/>
  <c r="P152" i="20"/>
  <c r="R152" i="20"/>
  <c r="T152" i="20"/>
  <c r="V152" i="20"/>
  <c r="C153" i="20"/>
  <c r="F153" i="20"/>
  <c r="H153" i="20"/>
  <c r="J153" i="20"/>
  <c r="L153" i="20"/>
  <c r="N153" i="20"/>
  <c r="P153" i="20"/>
  <c r="R153" i="20"/>
  <c r="T153" i="20"/>
  <c r="V153" i="20"/>
  <c r="C154" i="20"/>
  <c r="D154" i="20" s="1"/>
  <c r="F154" i="20"/>
  <c r="H154" i="20"/>
  <c r="J154" i="20"/>
  <c r="L154" i="20"/>
  <c r="N154" i="20"/>
  <c r="P154" i="20"/>
  <c r="R154" i="20"/>
  <c r="T154" i="20"/>
  <c r="V154" i="20"/>
  <c r="C155" i="20"/>
  <c r="F155" i="20"/>
  <c r="H155" i="20"/>
  <c r="J155" i="20"/>
  <c r="L155" i="20"/>
  <c r="N155" i="20"/>
  <c r="P155" i="20"/>
  <c r="R155" i="20"/>
  <c r="T155" i="20"/>
  <c r="V155" i="20"/>
  <c r="C156" i="20"/>
  <c r="D156" i="20" s="1"/>
  <c r="F156" i="20"/>
  <c r="H156" i="20"/>
  <c r="J156" i="20"/>
  <c r="L156" i="20"/>
  <c r="N156" i="20"/>
  <c r="P156" i="20"/>
  <c r="R156" i="20"/>
  <c r="T156" i="20"/>
  <c r="V156" i="20"/>
  <c r="C157" i="20"/>
  <c r="F157" i="20"/>
  <c r="H157" i="20"/>
  <c r="J157" i="20"/>
  <c r="L157" i="20"/>
  <c r="N157" i="20"/>
  <c r="P157" i="20"/>
  <c r="R157" i="20"/>
  <c r="T157" i="20"/>
  <c r="V157" i="20"/>
  <c r="C158" i="20"/>
  <c r="D158" i="20" s="1"/>
  <c r="F158" i="20"/>
  <c r="H158" i="20"/>
  <c r="J158" i="20"/>
  <c r="L158" i="20"/>
  <c r="N158" i="20"/>
  <c r="P158" i="20"/>
  <c r="R158" i="20"/>
  <c r="T158" i="20"/>
  <c r="V158" i="20"/>
  <c r="C159" i="20"/>
  <c r="D159" i="20" s="1"/>
  <c r="F159" i="20"/>
  <c r="H159" i="20"/>
  <c r="J159" i="20"/>
  <c r="L159" i="20"/>
  <c r="N159" i="20"/>
  <c r="P159" i="20"/>
  <c r="R159" i="20"/>
  <c r="T159" i="20"/>
  <c r="V159" i="20"/>
  <c r="C160" i="20"/>
  <c r="D160" i="20" s="1"/>
  <c r="F160" i="20"/>
  <c r="H160" i="20"/>
  <c r="J160" i="20"/>
  <c r="L160" i="20"/>
  <c r="N160" i="20"/>
  <c r="P160" i="20"/>
  <c r="R160" i="20"/>
  <c r="T160" i="20"/>
  <c r="V160" i="20"/>
  <c r="C161" i="20"/>
  <c r="D161" i="20" s="1"/>
  <c r="F161" i="20"/>
  <c r="H161" i="20"/>
  <c r="J161" i="20"/>
  <c r="L161" i="20"/>
  <c r="N161" i="20"/>
  <c r="P161" i="20"/>
  <c r="R161" i="20"/>
  <c r="T161" i="20"/>
  <c r="V161" i="20"/>
  <c r="C162" i="20"/>
  <c r="D162" i="20" s="1"/>
  <c r="F162" i="20"/>
  <c r="H162" i="20"/>
  <c r="J162" i="20"/>
  <c r="L162" i="20"/>
  <c r="N162" i="20"/>
  <c r="P162" i="20"/>
  <c r="R162" i="20"/>
  <c r="T162" i="20"/>
  <c r="V162" i="20"/>
  <c r="C163" i="20"/>
  <c r="F163" i="20"/>
  <c r="H163" i="20"/>
  <c r="J163" i="20"/>
  <c r="L163" i="20"/>
  <c r="N163" i="20"/>
  <c r="P163" i="20"/>
  <c r="R163" i="20"/>
  <c r="T163" i="20"/>
  <c r="V163" i="20"/>
  <c r="C164" i="20"/>
  <c r="F164" i="20"/>
  <c r="H164" i="20"/>
  <c r="J164" i="20"/>
  <c r="L164" i="20"/>
  <c r="N164" i="20"/>
  <c r="P164" i="20"/>
  <c r="R164" i="20"/>
  <c r="T164" i="20"/>
  <c r="V164" i="20"/>
  <c r="C165" i="20"/>
  <c r="D165" i="20" s="1"/>
  <c r="F165" i="20"/>
  <c r="H165" i="20"/>
  <c r="J165" i="20"/>
  <c r="L165" i="20"/>
  <c r="N165" i="20"/>
  <c r="P165" i="20"/>
  <c r="R165" i="20"/>
  <c r="T165" i="20"/>
  <c r="V165" i="20"/>
  <c r="C166" i="20"/>
  <c r="F166" i="20"/>
  <c r="H166" i="20"/>
  <c r="J166" i="20"/>
  <c r="L166" i="20"/>
  <c r="N166" i="20"/>
  <c r="P166" i="20"/>
  <c r="R166" i="20"/>
  <c r="T166" i="20"/>
  <c r="V166" i="20"/>
  <c r="C167" i="20"/>
  <c r="D167" i="20" s="1"/>
  <c r="F167" i="20"/>
  <c r="H167" i="20"/>
  <c r="J167" i="20"/>
  <c r="L167" i="20"/>
  <c r="N167" i="20"/>
  <c r="P167" i="20"/>
  <c r="R167" i="20"/>
  <c r="T167" i="20"/>
  <c r="V167" i="20"/>
  <c r="C168" i="20"/>
  <c r="F168" i="20"/>
  <c r="H168" i="20"/>
  <c r="J168" i="20"/>
  <c r="L168" i="20"/>
  <c r="N168" i="20"/>
  <c r="P168" i="20"/>
  <c r="R168" i="20"/>
  <c r="T168" i="20"/>
  <c r="V168" i="20"/>
  <c r="C169" i="20"/>
  <c r="D169" i="20" s="1"/>
  <c r="F169" i="20"/>
  <c r="H169" i="20"/>
  <c r="J169" i="20"/>
  <c r="L169" i="20"/>
  <c r="N169" i="20"/>
  <c r="P169" i="20"/>
  <c r="R169" i="20"/>
  <c r="T169" i="20"/>
  <c r="V169" i="20"/>
  <c r="C170" i="20"/>
  <c r="D170" i="20" s="1"/>
  <c r="F170" i="20"/>
  <c r="H170" i="20"/>
  <c r="J170" i="20"/>
  <c r="L170" i="20"/>
  <c r="N170" i="20"/>
  <c r="P170" i="20"/>
  <c r="R170" i="20"/>
  <c r="T170" i="20"/>
  <c r="V170" i="20"/>
  <c r="C171" i="20"/>
  <c r="D183" i="20" s="1"/>
  <c r="F171" i="20"/>
  <c r="H171" i="20"/>
  <c r="J171" i="20"/>
  <c r="L171" i="20"/>
  <c r="N171" i="20"/>
  <c r="P171" i="20"/>
  <c r="R171" i="20"/>
  <c r="T171" i="20"/>
  <c r="V171" i="20"/>
  <c r="C172" i="20"/>
  <c r="D172" i="20" s="1"/>
  <c r="F172" i="20"/>
  <c r="H172" i="20"/>
  <c r="J172" i="20"/>
  <c r="L172" i="20"/>
  <c r="N172" i="20"/>
  <c r="P172" i="20"/>
  <c r="R172" i="20"/>
  <c r="T172" i="20"/>
  <c r="V172" i="20"/>
  <c r="C173" i="20"/>
  <c r="F173" i="20"/>
  <c r="H173" i="20"/>
  <c r="J173" i="20"/>
  <c r="L173" i="20"/>
  <c r="N173" i="20"/>
  <c r="P173" i="20"/>
  <c r="R173" i="20"/>
  <c r="T173" i="20"/>
  <c r="V173" i="20"/>
  <c r="C174" i="20"/>
  <c r="F174" i="20"/>
  <c r="H174" i="20"/>
  <c r="J174" i="20"/>
  <c r="L174" i="20"/>
  <c r="N174" i="20"/>
  <c r="P174" i="20"/>
  <c r="R174" i="20"/>
  <c r="T174" i="20"/>
  <c r="V174" i="20"/>
  <c r="C175" i="20"/>
  <c r="F175" i="20"/>
  <c r="H175" i="20"/>
  <c r="J175" i="20"/>
  <c r="L175" i="20"/>
  <c r="N175" i="20"/>
  <c r="P175" i="20"/>
  <c r="R175" i="20"/>
  <c r="T175" i="20"/>
  <c r="V175" i="20"/>
  <c r="C176" i="20"/>
  <c r="F176" i="20"/>
  <c r="H176" i="20"/>
  <c r="J176" i="20"/>
  <c r="L176" i="20"/>
  <c r="N176" i="20"/>
  <c r="P176" i="20"/>
  <c r="R176" i="20"/>
  <c r="T176" i="20"/>
  <c r="V176" i="20"/>
  <c r="C177" i="20"/>
  <c r="F177" i="20"/>
  <c r="H177" i="20"/>
  <c r="J177" i="20"/>
  <c r="L177" i="20"/>
  <c r="N177" i="20"/>
  <c r="P177" i="20"/>
  <c r="R177" i="20"/>
  <c r="T177" i="20"/>
  <c r="V177" i="20"/>
  <c r="C178" i="20"/>
  <c r="D178" i="20" s="1"/>
  <c r="F178" i="20"/>
  <c r="H178" i="20"/>
  <c r="J178" i="20"/>
  <c r="L178" i="20"/>
  <c r="N178" i="20"/>
  <c r="P178" i="20"/>
  <c r="R178" i="20"/>
  <c r="T178" i="20"/>
  <c r="V178" i="20"/>
  <c r="C179" i="20"/>
  <c r="F179" i="20"/>
  <c r="H179" i="20"/>
  <c r="J179" i="20"/>
  <c r="L179" i="20"/>
  <c r="N179" i="20"/>
  <c r="P179" i="20"/>
  <c r="R179" i="20"/>
  <c r="T179" i="20"/>
  <c r="V179" i="20"/>
  <c r="C180" i="20"/>
  <c r="F180" i="20"/>
  <c r="H180" i="20"/>
  <c r="J180" i="20"/>
  <c r="L180" i="20"/>
  <c r="N180" i="20"/>
  <c r="P180" i="20"/>
  <c r="R180" i="20"/>
  <c r="T180" i="20"/>
  <c r="V180" i="20"/>
  <c r="C181" i="20"/>
  <c r="F181" i="20"/>
  <c r="H181" i="20"/>
  <c r="J181" i="20"/>
  <c r="L181" i="20"/>
  <c r="N181" i="20"/>
  <c r="P181" i="20"/>
  <c r="R181" i="20"/>
  <c r="T181" i="20"/>
  <c r="V181" i="20"/>
  <c r="E11" i="21"/>
  <c r="F11" i="21"/>
  <c r="G11" i="21"/>
  <c r="D12" i="21"/>
  <c r="E12" i="21"/>
  <c r="F12" i="21"/>
  <c r="G12" i="21"/>
  <c r="D14" i="21"/>
  <c r="F14" i="21"/>
  <c r="F15" i="21"/>
  <c r="D16" i="21"/>
  <c r="F16" i="21"/>
  <c r="G16" i="21"/>
  <c r="D17" i="21"/>
  <c r="F17" i="21"/>
  <c r="G17" i="21"/>
  <c r="F19" i="21"/>
  <c r="G19" i="21"/>
  <c r="D20" i="21"/>
  <c r="C12" i="17"/>
  <c r="D12" i="17" s="1"/>
  <c r="E12" i="17"/>
  <c r="F12" i="17" s="1"/>
  <c r="G12" i="17"/>
  <c r="H12" i="17" s="1"/>
  <c r="I12" i="17"/>
  <c r="J12" i="17" s="1"/>
  <c r="C13" i="17"/>
  <c r="E13" i="17"/>
  <c r="G13" i="17"/>
  <c r="I13" i="17"/>
  <c r="C14" i="17"/>
  <c r="E14" i="17"/>
  <c r="G14" i="17"/>
  <c r="I14" i="17"/>
  <c r="C15" i="17"/>
  <c r="E15" i="17"/>
  <c r="G15" i="17"/>
  <c r="I15" i="17"/>
  <c r="C16" i="17"/>
  <c r="E16" i="17"/>
  <c r="G16" i="17"/>
  <c r="I16" i="17"/>
  <c r="C17" i="17"/>
  <c r="E17" i="17"/>
  <c r="G17" i="17"/>
  <c r="I17" i="17"/>
  <c r="C18" i="17"/>
  <c r="E18" i="17"/>
  <c r="G18" i="17"/>
  <c r="I18" i="17"/>
  <c r="C19" i="17"/>
  <c r="E19" i="17"/>
  <c r="G19" i="17"/>
  <c r="I19" i="17"/>
  <c r="C20" i="17"/>
  <c r="E20" i="17"/>
  <c r="G20" i="17"/>
  <c r="I20" i="17"/>
  <c r="J20" i="17" s="1"/>
  <c r="D42" i="17"/>
  <c r="F42" i="17"/>
  <c r="H42" i="17"/>
  <c r="J42" i="17"/>
  <c r="D43" i="17"/>
  <c r="F43" i="17"/>
  <c r="H43" i="17"/>
  <c r="J43" i="17"/>
  <c r="D44" i="17"/>
  <c r="F44" i="17"/>
  <c r="H44" i="17"/>
  <c r="J44" i="17"/>
  <c r="D45" i="17"/>
  <c r="F45" i="17"/>
  <c r="H45" i="17"/>
  <c r="J45" i="17"/>
  <c r="D46" i="17"/>
  <c r="F46" i="17"/>
  <c r="H46" i="17"/>
  <c r="J46" i="17"/>
  <c r="D47" i="17"/>
  <c r="F47" i="17"/>
  <c r="H47" i="17"/>
  <c r="J47" i="17"/>
  <c r="D48" i="17"/>
  <c r="F48" i="17"/>
  <c r="H48" i="17"/>
  <c r="J48" i="17"/>
  <c r="D49" i="17"/>
  <c r="F49" i="17"/>
  <c r="H49" i="17"/>
  <c r="J49" i="17"/>
  <c r="D50" i="17"/>
  <c r="F50" i="17"/>
  <c r="H50" i="17"/>
  <c r="J50" i="17"/>
  <c r="D51" i="17"/>
  <c r="F51" i="17"/>
  <c r="H51" i="17"/>
  <c r="J51" i="17"/>
  <c r="D52" i="17"/>
  <c r="F52" i="17"/>
  <c r="H52" i="17"/>
  <c r="J52" i="17"/>
  <c r="D53" i="17"/>
  <c r="F53" i="17"/>
  <c r="H53" i="17"/>
  <c r="J53" i="17"/>
  <c r="D54" i="17"/>
  <c r="F54" i="17"/>
  <c r="H54" i="17"/>
  <c r="J54" i="17"/>
  <c r="D55" i="17"/>
  <c r="F55" i="17"/>
  <c r="H55" i="17"/>
  <c r="J55" i="17"/>
  <c r="D56" i="17"/>
  <c r="F56" i="17"/>
  <c r="H56" i="17"/>
  <c r="J56" i="17"/>
  <c r="D57" i="17"/>
  <c r="F57" i="17"/>
  <c r="H57" i="17"/>
  <c r="J57" i="17"/>
  <c r="D58" i="17"/>
  <c r="F58" i="17"/>
  <c r="H58" i="17"/>
  <c r="J58" i="17"/>
  <c r="D59" i="17"/>
  <c r="F59" i="17"/>
  <c r="H59" i="17"/>
  <c r="J59" i="17"/>
  <c r="D60" i="17"/>
  <c r="F60" i="17"/>
  <c r="H60" i="17"/>
  <c r="J60" i="17"/>
  <c r="D61" i="17"/>
  <c r="F61" i="17"/>
  <c r="H61" i="17"/>
  <c r="J61" i="17"/>
  <c r="D62" i="17"/>
  <c r="F62" i="17"/>
  <c r="H62" i="17"/>
  <c r="J62" i="17"/>
  <c r="D63" i="17"/>
  <c r="F63" i="17"/>
  <c r="H63" i="17"/>
  <c r="J63" i="17"/>
  <c r="D64" i="17"/>
  <c r="F64" i="17"/>
  <c r="H64" i="17"/>
  <c r="J64" i="17"/>
  <c r="D65" i="17"/>
  <c r="F65" i="17"/>
  <c r="H65" i="17"/>
  <c r="J65" i="17"/>
  <c r="D66" i="17"/>
  <c r="F66" i="17"/>
  <c r="H66" i="17"/>
  <c r="J66" i="17"/>
  <c r="D67" i="17"/>
  <c r="F67" i="17"/>
  <c r="H67" i="17"/>
  <c r="J67" i="17"/>
  <c r="D68" i="17"/>
  <c r="F68" i="17"/>
  <c r="H68" i="17"/>
  <c r="J68" i="17"/>
  <c r="D69" i="17"/>
  <c r="F69" i="17"/>
  <c r="H69" i="17"/>
  <c r="J69" i="17"/>
  <c r="D70" i="17"/>
  <c r="F70" i="17"/>
  <c r="H70" i="17"/>
  <c r="J70" i="17"/>
  <c r="D71" i="17"/>
  <c r="F71" i="17"/>
  <c r="H71" i="17"/>
  <c r="J71" i="17"/>
  <c r="D72" i="17"/>
  <c r="F72" i="17"/>
  <c r="H72" i="17"/>
  <c r="J72" i="17"/>
  <c r="D73" i="17"/>
  <c r="F73" i="17"/>
  <c r="H73" i="17"/>
  <c r="J73" i="17"/>
  <c r="D74" i="17"/>
  <c r="F74" i="17"/>
  <c r="H74" i="17"/>
  <c r="J74" i="17"/>
  <c r="D75" i="17"/>
  <c r="F75" i="17"/>
  <c r="H75" i="17"/>
  <c r="J75" i="17"/>
  <c r="D76" i="17"/>
  <c r="F76" i="17"/>
  <c r="H76" i="17"/>
  <c r="J76" i="17"/>
  <c r="D77" i="17"/>
  <c r="F77" i="17"/>
  <c r="H77" i="17"/>
  <c r="J77" i="17"/>
  <c r="D78" i="17"/>
  <c r="F78" i="17"/>
  <c r="H78" i="17"/>
  <c r="J78" i="17"/>
  <c r="D79" i="17"/>
  <c r="F79" i="17"/>
  <c r="H79" i="17"/>
  <c r="J79" i="17"/>
  <c r="D80" i="17"/>
  <c r="F80" i="17"/>
  <c r="H80" i="17"/>
  <c r="J80" i="17"/>
  <c r="D81" i="17"/>
  <c r="F81" i="17"/>
  <c r="H81" i="17"/>
  <c r="J81" i="17"/>
  <c r="D82" i="17"/>
  <c r="F82" i="17"/>
  <c r="H82" i="17"/>
  <c r="J82" i="17"/>
  <c r="D83" i="17"/>
  <c r="F83" i="17"/>
  <c r="H83" i="17"/>
  <c r="J83" i="17"/>
  <c r="D84" i="17"/>
  <c r="F84" i="17"/>
  <c r="H84" i="17"/>
  <c r="J84" i="17"/>
  <c r="D85" i="17"/>
  <c r="F85" i="17"/>
  <c r="H85" i="17"/>
  <c r="J85" i="17"/>
  <c r="D86" i="17"/>
  <c r="F86" i="17"/>
  <c r="H86" i="17"/>
  <c r="J86" i="17"/>
  <c r="D87" i="17"/>
  <c r="F87" i="17"/>
  <c r="H87" i="17"/>
  <c r="J87" i="17"/>
  <c r="D88" i="17"/>
  <c r="F88" i="17"/>
  <c r="H88" i="17"/>
  <c r="J88" i="17"/>
  <c r="D89" i="17"/>
  <c r="F89" i="17"/>
  <c r="H89" i="17"/>
  <c r="J89" i="17"/>
  <c r="D90" i="17"/>
  <c r="F90" i="17"/>
  <c r="H90" i="17"/>
  <c r="J90" i="17"/>
  <c r="D91" i="17"/>
  <c r="F91" i="17"/>
  <c r="H91" i="17"/>
  <c r="J91" i="17"/>
  <c r="D92" i="17"/>
  <c r="F92" i="17"/>
  <c r="H92" i="17"/>
  <c r="J92" i="17"/>
  <c r="D93" i="17"/>
  <c r="F93" i="17"/>
  <c r="H93" i="17"/>
  <c r="J93" i="17"/>
  <c r="D94" i="17"/>
  <c r="F94" i="17"/>
  <c r="H94" i="17"/>
  <c r="J94" i="17"/>
  <c r="D95" i="17"/>
  <c r="F95" i="17"/>
  <c r="H95" i="17"/>
  <c r="J95" i="17"/>
  <c r="D96" i="17"/>
  <c r="F96" i="17"/>
  <c r="H96" i="17"/>
  <c r="J96" i="17"/>
  <c r="D97" i="17"/>
  <c r="F97" i="17"/>
  <c r="H97" i="17"/>
  <c r="J97" i="17"/>
  <c r="D98" i="17"/>
  <c r="F98" i="17"/>
  <c r="H98" i="17"/>
  <c r="J98" i="17"/>
  <c r="D99" i="17"/>
  <c r="F99" i="17"/>
  <c r="H99" i="17"/>
  <c r="J99" i="17"/>
  <c r="D100" i="17"/>
  <c r="F100" i="17"/>
  <c r="H100" i="17"/>
  <c r="J100" i="17"/>
  <c r="D101" i="17"/>
  <c r="F101" i="17"/>
  <c r="H101" i="17"/>
  <c r="J101" i="17"/>
  <c r="D102" i="17"/>
  <c r="F102" i="17"/>
  <c r="H102" i="17"/>
  <c r="J102" i="17"/>
  <c r="D103" i="17"/>
  <c r="F103" i="17"/>
  <c r="H103" i="17"/>
  <c r="J103" i="17"/>
  <c r="D104" i="17"/>
  <c r="F104" i="17"/>
  <c r="H104" i="17"/>
  <c r="J104" i="17"/>
  <c r="D105" i="17"/>
  <c r="F105" i="17"/>
  <c r="H105" i="17"/>
  <c r="J105" i="17"/>
  <c r="D106" i="17"/>
  <c r="F106" i="17"/>
  <c r="H106" i="17"/>
  <c r="J106" i="17"/>
  <c r="D107" i="17"/>
  <c r="F107" i="17"/>
  <c r="H107" i="17"/>
  <c r="J107" i="17"/>
  <c r="D108" i="17"/>
  <c r="F108" i="17"/>
  <c r="H108" i="17"/>
  <c r="J108" i="17"/>
  <c r="D109" i="17"/>
  <c r="F109" i="17"/>
  <c r="H109" i="17"/>
  <c r="J109" i="17"/>
  <c r="D110" i="17"/>
  <c r="F110" i="17"/>
  <c r="H110" i="17"/>
  <c r="J110" i="17"/>
  <c r="D111" i="17"/>
  <c r="F111" i="17"/>
  <c r="H111" i="17"/>
  <c r="J111" i="17"/>
  <c r="D112" i="17"/>
  <c r="F112" i="17"/>
  <c r="H112" i="17"/>
  <c r="J112" i="17"/>
  <c r="D113" i="17"/>
  <c r="F113" i="17"/>
  <c r="H113" i="17"/>
  <c r="J113" i="17"/>
  <c r="D114" i="17"/>
  <c r="F114" i="17"/>
  <c r="H114" i="17"/>
  <c r="J114" i="17"/>
  <c r="D115" i="17"/>
  <c r="F115" i="17"/>
  <c r="H115" i="17"/>
  <c r="J115" i="17"/>
  <c r="D116" i="17"/>
  <c r="F116" i="17"/>
  <c r="H116" i="17"/>
  <c r="J116" i="17"/>
  <c r="D117" i="17"/>
  <c r="F117" i="17"/>
  <c r="H117" i="17"/>
  <c r="J117" i="17"/>
  <c r="D118" i="17"/>
  <c r="F118" i="17"/>
  <c r="H118" i="17"/>
  <c r="J118" i="17"/>
  <c r="D119" i="17"/>
  <c r="F119" i="17"/>
  <c r="H119" i="17"/>
  <c r="J119" i="17"/>
  <c r="D120" i="17"/>
  <c r="F120" i="17"/>
  <c r="H120" i="17"/>
  <c r="J120" i="17"/>
  <c r="D121" i="17"/>
  <c r="F121" i="17"/>
  <c r="H121" i="17"/>
  <c r="J121" i="17"/>
  <c r="D122" i="17"/>
  <c r="F122" i="17"/>
  <c r="H122" i="17"/>
  <c r="J122" i="17"/>
  <c r="D123" i="17"/>
  <c r="F123" i="17"/>
  <c r="H123" i="17"/>
  <c r="J123" i="17"/>
  <c r="D124" i="17"/>
  <c r="F124" i="17"/>
  <c r="H124" i="17"/>
  <c r="J124" i="17"/>
  <c r="D125" i="17"/>
  <c r="F125" i="17"/>
  <c r="H125" i="17"/>
  <c r="J125" i="17"/>
  <c r="D126" i="17"/>
  <c r="F126" i="17"/>
  <c r="H126" i="17"/>
  <c r="J126" i="17"/>
  <c r="D127" i="17"/>
  <c r="F127" i="17"/>
  <c r="H127" i="17"/>
  <c r="J127" i="17"/>
  <c r="D128" i="17"/>
  <c r="F128" i="17"/>
  <c r="H128" i="17"/>
  <c r="J128" i="17"/>
  <c r="D129" i="17"/>
  <c r="F129" i="17"/>
  <c r="H129" i="17"/>
  <c r="J129" i="17"/>
  <c r="D130" i="17"/>
  <c r="F130" i="17"/>
  <c r="H130" i="17"/>
  <c r="J130" i="17"/>
  <c r="D131" i="17"/>
  <c r="F131" i="17"/>
  <c r="H131" i="17"/>
  <c r="J131" i="17"/>
  <c r="D132" i="17"/>
  <c r="F132" i="17"/>
  <c r="H132" i="17"/>
  <c r="J132" i="17"/>
  <c r="D133" i="17"/>
  <c r="F133" i="17"/>
  <c r="H133" i="17"/>
  <c r="J133" i="17"/>
  <c r="D134" i="17"/>
  <c r="F134" i="17"/>
  <c r="H134" i="17"/>
  <c r="J134" i="17"/>
  <c r="D135" i="17"/>
  <c r="F135" i="17"/>
  <c r="H135" i="17"/>
  <c r="J135" i="17"/>
  <c r="D136" i="17"/>
  <c r="F136" i="17"/>
  <c r="H136" i="17"/>
  <c r="J136" i="17"/>
  <c r="D137" i="17"/>
  <c r="F137" i="17"/>
  <c r="H137" i="17"/>
  <c r="J137" i="17"/>
  <c r="D138" i="17"/>
  <c r="F138" i="17"/>
  <c r="H138" i="17"/>
  <c r="J138" i="17"/>
  <c r="D139" i="17"/>
  <c r="F139" i="17"/>
  <c r="H139" i="17"/>
  <c r="J139" i="17"/>
  <c r="D140" i="17"/>
  <c r="F140" i="17"/>
  <c r="H140" i="17"/>
  <c r="J140" i="17"/>
  <c r="D141" i="17"/>
  <c r="F141" i="17"/>
  <c r="H141" i="17"/>
  <c r="J141" i="17"/>
  <c r="D142" i="17"/>
  <c r="F142" i="17"/>
  <c r="H142" i="17"/>
  <c r="J142" i="17"/>
  <c r="D143" i="17"/>
  <c r="F143" i="17"/>
  <c r="H143" i="17"/>
  <c r="J143" i="17"/>
  <c r="D144" i="17"/>
  <c r="F144" i="17"/>
  <c r="H144" i="17"/>
  <c r="J144" i="17"/>
  <c r="D145" i="17"/>
  <c r="F145" i="17"/>
  <c r="H145" i="17"/>
  <c r="J145" i="17"/>
  <c r="D146" i="17"/>
  <c r="F146" i="17"/>
  <c r="H146" i="17"/>
  <c r="J146" i="17"/>
  <c r="D147" i="17"/>
  <c r="F147" i="17"/>
  <c r="H147" i="17"/>
  <c r="J147" i="17"/>
  <c r="D148" i="17"/>
  <c r="F148" i="17"/>
  <c r="H148" i="17"/>
  <c r="J148" i="17"/>
  <c r="D149" i="17"/>
  <c r="F149" i="17"/>
  <c r="H149" i="17"/>
  <c r="J149" i="17"/>
  <c r="D150" i="17"/>
  <c r="F150" i="17"/>
  <c r="H150" i="17"/>
  <c r="J150" i="17"/>
  <c r="D151" i="17"/>
  <c r="F151" i="17"/>
  <c r="H151" i="17"/>
  <c r="J151" i="17"/>
  <c r="D152" i="17"/>
  <c r="F152" i="17"/>
  <c r="H152" i="17"/>
  <c r="J152" i="17"/>
  <c r="D153" i="17"/>
  <c r="F153" i="17"/>
  <c r="H153" i="17"/>
  <c r="J153" i="17"/>
  <c r="D154" i="17"/>
  <c r="F154" i="17"/>
  <c r="H154" i="17"/>
  <c r="J154" i="17"/>
  <c r="D155" i="17"/>
  <c r="F155" i="17"/>
  <c r="H155" i="17"/>
  <c r="J155" i="17"/>
  <c r="D156" i="17"/>
  <c r="F156" i="17"/>
  <c r="H156" i="17"/>
  <c r="J156" i="17"/>
  <c r="D157" i="17"/>
  <c r="F157" i="17"/>
  <c r="H157" i="17"/>
  <c r="J157" i="17"/>
  <c r="D158" i="17"/>
  <c r="F158" i="17"/>
  <c r="H158" i="17"/>
  <c r="J158" i="17"/>
  <c r="D159" i="17"/>
  <c r="F159" i="17"/>
  <c r="H159" i="17"/>
  <c r="J159" i="17"/>
  <c r="D160" i="17"/>
  <c r="F160" i="17"/>
  <c r="H160" i="17"/>
  <c r="J160" i="17"/>
  <c r="D161" i="17"/>
  <c r="F161" i="17"/>
  <c r="H161" i="17"/>
  <c r="J161" i="17"/>
  <c r="D162" i="17"/>
  <c r="F162" i="17"/>
  <c r="H162" i="17"/>
  <c r="J162" i="17"/>
  <c r="D163" i="17"/>
  <c r="F163" i="17"/>
  <c r="H163" i="17"/>
  <c r="J163" i="17"/>
  <c r="D164" i="17"/>
  <c r="F164" i="17"/>
  <c r="H164" i="17"/>
  <c r="J164" i="17"/>
  <c r="D165" i="17"/>
  <c r="F165" i="17"/>
  <c r="H165" i="17"/>
  <c r="J165" i="17"/>
  <c r="D166" i="17"/>
  <c r="F166" i="17"/>
  <c r="H166" i="17"/>
  <c r="J166" i="17"/>
  <c r="D167" i="17"/>
  <c r="F167" i="17"/>
  <c r="H167" i="17"/>
  <c r="J167" i="17"/>
  <c r="D168" i="17"/>
  <c r="F168" i="17"/>
  <c r="H168" i="17"/>
  <c r="J168" i="17"/>
  <c r="D169" i="17"/>
  <c r="F169" i="17"/>
  <c r="H169" i="17"/>
  <c r="J169" i="17"/>
  <c r="D170" i="17"/>
  <c r="F170" i="17"/>
  <c r="H170" i="17"/>
  <c r="J170" i="17"/>
  <c r="D171" i="17"/>
  <c r="F171" i="17"/>
  <c r="H171" i="17"/>
  <c r="J171" i="17"/>
  <c r="D172" i="17"/>
  <c r="F172" i="17"/>
  <c r="H172" i="17"/>
  <c r="J172" i="17"/>
  <c r="D173" i="17"/>
  <c r="F173" i="17"/>
  <c r="H173" i="17"/>
  <c r="J173" i="17"/>
  <c r="D174" i="17"/>
  <c r="F174" i="17"/>
  <c r="H174" i="17"/>
  <c r="J174" i="17"/>
  <c r="D175" i="17"/>
  <c r="F175" i="17"/>
  <c r="H175" i="17"/>
  <c r="J175" i="17"/>
  <c r="D176" i="17"/>
  <c r="F176" i="17"/>
  <c r="H176" i="17"/>
  <c r="J176" i="17"/>
  <c r="D177" i="17"/>
  <c r="F177" i="17"/>
  <c r="H177" i="17"/>
  <c r="J177" i="17"/>
  <c r="D178" i="17"/>
  <c r="F178" i="17"/>
  <c r="H178" i="17"/>
  <c r="J178" i="17"/>
  <c r="D179" i="17"/>
  <c r="F179" i="17"/>
  <c r="H179" i="17"/>
  <c r="J179" i="17"/>
  <c r="D180" i="17"/>
  <c r="F180" i="17"/>
  <c r="H180" i="17"/>
  <c r="J180" i="17"/>
  <c r="D181" i="17"/>
  <c r="F181" i="17"/>
  <c r="H181" i="17"/>
  <c r="J181" i="17"/>
  <c r="D182" i="17"/>
  <c r="F182" i="17"/>
  <c r="H182" i="17"/>
  <c r="J182" i="17"/>
  <c r="D183" i="17"/>
  <c r="F183" i="17"/>
  <c r="H183" i="17"/>
  <c r="J183" i="17"/>
  <c r="D184" i="17"/>
  <c r="F184" i="17"/>
  <c r="H184" i="17"/>
  <c r="J184" i="17"/>
  <c r="D185" i="17"/>
  <c r="F185" i="17"/>
  <c r="H185" i="17"/>
  <c r="J185" i="17"/>
  <c r="D186" i="17"/>
  <c r="F186" i="17"/>
  <c r="H186" i="17"/>
  <c r="J186" i="17"/>
  <c r="D187" i="17"/>
  <c r="F187" i="17"/>
  <c r="H187" i="17"/>
  <c r="J187" i="17"/>
  <c r="D188" i="17"/>
  <c r="F188" i="17"/>
  <c r="H188" i="17"/>
  <c r="J188" i="17"/>
  <c r="D189" i="17"/>
  <c r="F189" i="17"/>
  <c r="H189" i="17"/>
  <c r="J189" i="17"/>
  <c r="D190" i="17"/>
  <c r="F190" i="17"/>
  <c r="H190" i="17"/>
  <c r="J190" i="17"/>
  <c r="D191" i="17"/>
  <c r="F191" i="17"/>
  <c r="H191" i="17"/>
  <c r="J191" i="17"/>
  <c r="D192" i="17"/>
  <c r="F192" i="17"/>
  <c r="H192" i="17"/>
  <c r="J192" i="17"/>
  <c r="D193" i="17"/>
  <c r="F193" i="17"/>
  <c r="H193" i="17"/>
  <c r="J193" i="17"/>
  <c r="D194" i="17"/>
  <c r="F194" i="17"/>
  <c r="H194" i="17"/>
  <c r="J194" i="17"/>
  <c r="D195" i="17"/>
  <c r="F195" i="17"/>
  <c r="H195" i="17"/>
  <c r="J195" i="17"/>
  <c r="D196" i="17"/>
  <c r="F196" i="17"/>
  <c r="H196" i="17"/>
  <c r="J196" i="17"/>
  <c r="D197" i="17"/>
  <c r="F197" i="17"/>
  <c r="H197" i="17"/>
  <c r="J197" i="17"/>
  <c r="D198" i="17"/>
  <c r="F198" i="17"/>
  <c r="H198" i="17"/>
  <c r="J198" i="17"/>
  <c r="D199" i="17"/>
  <c r="F199" i="17"/>
  <c r="H199" i="17"/>
  <c r="J199" i="17"/>
  <c r="D200" i="17"/>
  <c r="F200" i="17"/>
  <c r="H200" i="17"/>
  <c r="J200" i="17"/>
  <c r="D201" i="17"/>
  <c r="F201" i="17"/>
  <c r="H201" i="17"/>
  <c r="J201" i="17"/>
  <c r="D202" i="17"/>
  <c r="F202" i="17"/>
  <c r="H202" i="17"/>
  <c r="J202" i="17"/>
  <c r="D203" i="17"/>
  <c r="F203" i="17"/>
  <c r="H203" i="17"/>
  <c r="J203" i="17"/>
  <c r="D204" i="17"/>
  <c r="F204" i="17"/>
  <c r="H204" i="17"/>
  <c r="J204" i="17"/>
  <c r="D205" i="17"/>
  <c r="F205" i="17"/>
  <c r="H205" i="17"/>
  <c r="J205" i="17"/>
  <c r="D206" i="17"/>
  <c r="F206" i="17"/>
  <c r="H206" i="17"/>
  <c r="J206" i="17"/>
  <c r="E12" i="12"/>
  <c r="F12" i="12" s="1"/>
  <c r="G12" i="12"/>
  <c r="H12" i="12" s="1"/>
  <c r="J12" i="12"/>
  <c r="K12" i="12" s="1"/>
  <c r="L12" i="12"/>
  <c r="M12" i="12" s="1"/>
  <c r="E13" i="12"/>
  <c r="G13" i="12"/>
  <c r="J13" i="12"/>
  <c r="L13" i="12"/>
  <c r="E14" i="12"/>
  <c r="G14" i="12"/>
  <c r="J14" i="12"/>
  <c r="K14" i="12" s="1"/>
  <c r="L14" i="12"/>
  <c r="E15" i="12"/>
  <c r="G15" i="12"/>
  <c r="J15" i="12"/>
  <c r="L15" i="12"/>
  <c r="E16" i="12"/>
  <c r="G16" i="12"/>
  <c r="J16" i="12"/>
  <c r="L16" i="12"/>
  <c r="E17" i="12"/>
  <c r="G17" i="12"/>
  <c r="J17" i="12"/>
  <c r="L17" i="12"/>
  <c r="E18" i="12"/>
  <c r="G18" i="12"/>
  <c r="J18" i="12"/>
  <c r="L18" i="12"/>
  <c r="E19" i="12"/>
  <c r="G19" i="12"/>
  <c r="J19" i="12"/>
  <c r="L19" i="12"/>
  <c r="E20" i="12"/>
  <c r="G20" i="12"/>
  <c r="J20" i="12"/>
  <c r="L20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F42" i="12"/>
  <c r="H42" i="12"/>
  <c r="K42" i="12"/>
  <c r="M42" i="12"/>
  <c r="C43" i="12"/>
  <c r="F43" i="12"/>
  <c r="H43" i="12"/>
  <c r="K43" i="12"/>
  <c r="M43" i="12"/>
  <c r="C44" i="12"/>
  <c r="F44" i="12"/>
  <c r="H44" i="12"/>
  <c r="K44" i="12"/>
  <c r="M44" i="12"/>
  <c r="C45" i="12"/>
  <c r="F45" i="12"/>
  <c r="H45" i="12"/>
  <c r="K45" i="12"/>
  <c r="M45" i="12"/>
  <c r="C46" i="12"/>
  <c r="F46" i="12"/>
  <c r="H46" i="12"/>
  <c r="K46" i="12"/>
  <c r="M46" i="12"/>
  <c r="C47" i="12"/>
  <c r="F47" i="12"/>
  <c r="H47" i="12"/>
  <c r="K47" i="12"/>
  <c r="M47" i="12"/>
  <c r="C48" i="12"/>
  <c r="F48" i="12"/>
  <c r="H48" i="12"/>
  <c r="K48" i="12"/>
  <c r="M48" i="12"/>
  <c r="C49" i="12"/>
  <c r="F49" i="12"/>
  <c r="H49" i="12"/>
  <c r="K49" i="12"/>
  <c r="M49" i="12"/>
  <c r="C50" i="12"/>
  <c r="F50" i="12"/>
  <c r="H50" i="12"/>
  <c r="K50" i="12"/>
  <c r="M50" i="12"/>
  <c r="C51" i="12"/>
  <c r="F51" i="12"/>
  <c r="H51" i="12"/>
  <c r="K51" i="12"/>
  <c r="M51" i="12"/>
  <c r="C52" i="12"/>
  <c r="F52" i="12"/>
  <c r="H52" i="12"/>
  <c r="K52" i="12"/>
  <c r="M52" i="12"/>
  <c r="C53" i="12"/>
  <c r="F53" i="12"/>
  <c r="H53" i="12"/>
  <c r="K53" i="12"/>
  <c r="M53" i="12"/>
  <c r="C54" i="12"/>
  <c r="F54" i="12"/>
  <c r="H54" i="12"/>
  <c r="K54" i="12"/>
  <c r="M54" i="12"/>
  <c r="C55" i="12"/>
  <c r="F55" i="12"/>
  <c r="H55" i="12"/>
  <c r="K55" i="12"/>
  <c r="M55" i="12"/>
  <c r="C56" i="12"/>
  <c r="F56" i="12"/>
  <c r="H56" i="12"/>
  <c r="K56" i="12"/>
  <c r="M56" i="12"/>
  <c r="C57" i="12"/>
  <c r="F57" i="12"/>
  <c r="H57" i="12"/>
  <c r="K57" i="12"/>
  <c r="M57" i="12"/>
  <c r="C58" i="12"/>
  <c r="F58" i="12"/>
  <c r="H58" i="12"/>
  <c r="K58" i="12"/>
  <c r="M58" i="12"/>
  <c r="C59" i="12"/>
  <c r="F59" i="12"/>
  <c r="H59" i="12"/>
  <c r="K59" i="12"/>
  <c r="M59" i="12"/>
  <c r="C60" i="12"/>
  <c r="F60" i="12"/>
  <c r="H60" i="12"/>
  <c r="K60" i="12"/>
  <c r="M60" i="12"/>
  <c r="C61" i="12"/>
  <c r="F61" i="12"/>
  <c r="H61" i="12"/>
  <c r="K61" i="12"/>
  <c r="M61" i="12"/>
  <c r="C62" i="12"/>
  <c r="F62" i="12"/>
  <c r="H62" i="12"/>
  <c r="K62" i="12"/>
  <c r="M62" i="12"/>
  <c r="C63" i="12"/>
  <c r="F63" i="12"/>
  <c r="H63" i="12"/>
  <c r="K63" i="12"/>
  <c r="M63" i="12"/>
  <c r="C64" i="12"/>
  <c r="F64" i="12"/>
  <c r="H64" i="12"/>
  <c r="K64" i="12"/>
  <c r="M64" i="12"/>
  <c r="C65" i="12"/>
  <c r="F65" i="12"/>
  <c r="H65" i="12"/>
  <c r="K65" i="12"/>
  <c r="M65" i="12"/>
  <c r="D66" i="12"/>
  <c r="F66" i="12"/>
  <c r="H66" i="12"/>
  <c r="I66" i="12"/>
  <c r="K66" i="12"/>
  <c r="M66" i="12"/>
  <c r="D67" i="12"/>
  <c r="F67" i="12"/>
  <c r="H67" i="12"/>
  <c r="I67" i="12"/>
  <c r="K67" i="12"/>
  <c r="M67" i="12"/>
  <c r="D68" i="12"/>
  <c r="F68" i="12"/>
  <c r="H68" i="12"/>
  <c r="I68" i="12"/>
  <c r="K68" i="12"/>
  <c r="M68" i="12"/>
  <c r="D69" i="12"/>
  <c r="F69" i="12"/>
  <c r="H69" i="12"/>
  <c r="I69" i="12"/>
  <c r="K69" i="12"/>
  <c r="M69" i="12"/>
  <c r="D70" i="12"/>
  <c r="F70" i="12"/>
  <c r="H70" i="12"/>
  <c r="I70" i="12"/>
  <c r="K70" i="12"/>
  <c r="M70" i="12"/>
  <c r="D71" i="12"/>
  <c r="F71" i="12"/>
  <c r="H71" i="12"/>
  <c r="I71" i="12"/>
  <c r="K71" i="12"/>
  <c r="M71" i="12"/>
  <c r="D72" i="12"/>
  <c r="F72" i="12"/>
  <c r="H72" i="12"/>
  <c r="I72" i="12"/>
  <c r="K72" i="12"/>
  <c r="M72" i="12"/>
  <c r="D73" i="12"/>
  <c r="F73" i="12"/>
  <c r="H73" i="12"/>
  <c r="I73" i="12"/>
  <c r="K73" i="12"/>
  <c r="M73" i="12"/>
  <c r="D74" i="12"/>
  <c r="F74" i="12"/>
  <c r="H74" i="12"/>
  <c r="I74" i="12"/>
  <c r="K74" i="12"/>
  <c r="M74" i="12"/>
  <c r="D75" i="12"/>
  <c r="F75" i="12"/>
  <c r="H75" i="12"/>
  <c r="I75" i="12"/>
  <c r="K75" i="12"/>
  <c r="M75" i="12"/>
  <c r="D76" i="12"/>
  <c r="F76" i="12"/>
  <c r="H76" i="12"/>
  <c r="I76" i="12"/>
  <c r="K76" i="12"/>
  <c r="M76" i="12"/>
  <c r="D77" i="12"/>
  <c r="F77" i="12"/>
  <c r="H77" i="12"/>
  <c r="I77" i="12"/>
  <c r="K77" i="12"/>
  <c r="M77" i="12"/>
  <c r="D78" i="12"/>
  <c r="F78" i="12"/>
  <c r="H78" i="12"/>
  <c r="I78" i="12"/>
  <c r="K78" i="12"/>
  <c r="M78" i="12"/>
  <c r="D79" i="12"/>
  <c r="F79" i="12"/>
  <c r="H79" i="12"/>
  <c r="I79" i="12"/>
  <c r="K79" i="12"/>
  <c r="M79" i="12"/>
  <c r="D80" i="12"/>
  <c r="F80" i="12"/>
  <c r="H80" i="12"/>
  <c r="I80" i="12"/>
  <c r="K80" i="12"/>
  <c r="M80" i="12"/>
  <c r="D81" i="12"/>
  <c r="F81" i="12"/>
  <c r="H81" i="12"/>
  <c r="I81" i="12"/>
  <c r="K81" i="12"/>
  <c r="M81" i="12"/>
  <c r="D82" i="12"/>
  <c r="F82" i="12"/>
  <c r="H82" i="12"/>
  <c r="I82" i="12"/>
  <c r="K82" i="12"/>
  <c r="M82" i="12"/>
  <c r="D83" i="12"/>
  <c r="F83" i="12"/>
  <c r="H83" i="12"/>
  <c r="I83" i="12"/>
  <c r="K83" i="12"/>
  <c r="M83" i="12"/>
  <c r="D84" i="12"/>
  <c r="F84" i="12"/>
  <c r="H84" i="12"/>
  <c r="I84" i="12"/>
  <c r="K84" i="12"/>
  <c r="M84" i="12"/>
  <c r="D85" i="12"/>
  <c r="F85" i="12"/>
  <c r="H85" i="12"/>
  <c r="I85" i="12"/>
  <c r="K85" i="12"/>
  <c r="M85" i="12"/>
  <c r="D86" i="12"/>
  <c r="F86" i="12"/>
  <c r="H86" i="12"/>
  <c r="I86" i="12"/>
  <c r="K86" i="12"/>
  <c r="M86" i="12"/>
  <c r="D87" i="12"/>
  <c r="F87" i="12"/>
  <c r="H87" i="12"/>
  <c r="I87" i="12"/>
  <c r="K87" i="12"/>
  <c r="M87" i="12"/>
  <c r="D88" i="12"/>
  <c r="F88" i="12"/>
  <c r="H88" i="12"/>
  <c r="I88" i="12"/>
  <c r="K88" i="12"/>
  <c r="M88" i="12"/>
  <c r="D89" i="12"/>
  <c r="F89" i="12"/>
  <c r="H89" i="12"/>
  <c r="I89" i="12"/>
  <c r="K89" i="12"/>
  <c r="M89" i="12"/>
  <c r="D90" i="12"/>
  <c r="F90" i="12"/>
  <c r="H90" i="12"/>
  <c r="I90" i="12"/>
  <c r="K90" i="12"/>
  <c r="M90" i="12"/>
  <c r="D91" i="12"/>
  <c r="F91" i="12"/>
  <c r="H91" i="12"/>
  <c r="I91" i="12"/>
  <c r="K91" i="12"/>
  <c r="M91" i="12"/>
  <c r="C92" i="12"/>
  <c r="D93" i="12"/>
  <c r="F93" i="12"/>
  <c r="H93" i="12"/>
  <c r="I93" i="12"/>
  <c r="K93" i="12"/>
  <c r="M93" i="12"/>
  <c r="D94" i="12"/>
  <c r="F94" i="12"/>
  <c r="H94" i="12"/>
  <c r="I94" i="12"/>
  <c r="K94" i="12"/>
  <c r="M94" i="12"/>
  <c r="D95" i="12"/>
  <c r="F95" i="12"/>
  <c r="H95" i="12"/>
  <c r="I95" i="12"/>
  <c r="K95" i="12"/>
  <c r="M95" i="12"/>
  <c r="D96" i="12"/>
  <c r="F96" i="12"/>
  <c r="H96" i="12"/>
  <c r="I96" i="12"/>
  <c r="K96" i="12"/>
  <c r="M96" i="12"/>
  <c r="D97" i="12"/>
  <c r="F97" i="12"/>
  <c r="H97" i="12"/>
  <c r="I97" i="12"/>
  <c r="K97" i="12"/>
  <c r="M97" i="12"/>
  <c r="D98" i="12"/>
  <c r="F98" i="12"/>
  <c r="H98" i="12"/>
  <c r="I98" i="12"/>
  <c r="K98" i="12"/>
  <c r="M98" i="12"/>
  <c r="D99" i="12"/>
  <c r="F99" i="12"/>
  <c r="H99" i="12"/>
  <c r="I99" i="12"/>
  <c r="K99" i="12"/>
  <c r="M99" i="12"/>
  <c r="D100" i="12"/>
  <c r="F100" i="12"/>
  <c r="H100" i="12"/>
  <c r="I100" i="12"/>
  <c r="K100" i="12"/>
  <c r="M100" i="12"/>
  <c r="D101" i="12"/>
  <c r="F101" i="12"/>
  <c r="H101" i="12"/>
  <c r="I101" i="12"/>
  <c r="K101" i="12"/>
  <c r="M101" i="12"/>
  <c r="D102" i="12"/>
  <c r="F102" i="12"/>
  <c r="H102" i="12"/>
  <c r="I102" i="12"/>
  <c r="K102" i="12"/>
  <c r="M102" i="12"/>
  <c r="D103" i="12"/>
  <c r="F103" i="12"/>
  <c r="H103" i="12"/>
  <c r="I103" i="12"/>
  <c r="K103" i="12"/>
  <c r="M103" i="12"/>
  <c r="D104" i="12"/>
  <c r="F104" i="12"/>
  <c r="H104" i="12"/>
  <c r="I104" i="12"/>
  <c r="K104" i="12"/>
  <c r="M104" i="12"/>
  <c r="D105" i="12"/>
  <c r="F105" i="12"/>
  <c r="H105" i="12"/>
  <c r="I105" i="12"/>
  <c r="K105" i="12"/>
  <c r="M105" i="12"/>
  <c r="D106" i="12"/>
  <c r="F106" i="12"/>
  <c r="H106" i="12"/>
  <c r="I106" i="12"/>
  <c r="K106" i="12"/>
  <c r="M106" i="12"/>
  <c r="D107" i="12"/>
  <c r="F107" i="12"/>
  <c r="H107" i="12"/>
  <c r="I107" i="12"/>
  <c r="K107" i="12"/>
  <c r="M107" i="12"/>
  <c r="D108" i="12"/>
  <c r="F108" i="12"/>
  <c r="H108" i="12"/>
  <c r="I108" i="12"/>
  <c r="K108" i="12"/>
  <c r="M108" i="12"/>
  <c r="D109" i="12"/>
  <c r="F109" i="12"/>
  <c r="H109" i="12"/>
  <c r="I109" i="12"/>
  <c r="K109" i="12"/>
  <c r="M109" i="12"/>
  <c r="D110" i="12"/>
  <c r="F110" i="12"/>
  <c r="H110" i="12"/>
  <c r="I110" i="12"/>
  <c r="K110" i="12"/>
  <c r="M110" i="12"/>
  <c r="D111" i="12"/>
  <c r="F111" i="12"/>
  <c r="H111" i="12"/>
  <c r="I111" i="12"/>
  <c r="K111" i="12"/>
  <c r="M111" i="12"/>
  <c r="D112" i="12"/>
  <c r="F112" i="12"/>
  <c r="H112" i="12"/>
  <c r="I112" i="12"/>
  <c r="K112" i="12"/>
  <c r="M112" i="12"/>
  <c r="D113" i="12"/>
  <c r="F113" i="12"/>
  <c r="H113" i="12"/>
  <c r="I113" i="12"/>
  <c r="K113" i="12"/>
  <c r="M113" i="12"/>
  <c r="D114" i="12"/>
  <c r="F114" i="12"/>
  <c r="H114" i="12"/>
  <c r="I114" i="12"/>
  <c r="K114" i="12"/>
  <c r="M114" i="12"/>
  <c r="D115" i="12"/>
  <c r="F115" i="12"/>
  <c r="H115" i="12"/>
  <c r="I115" i="12"/>
  <c r="K115" i="12"/>
  <c r="M115" i="12"/>
  <c r="D116" i="12"/>
  <c r="F116" i="12"/>
  <c r="H116" i="12"/>
  <c r="I116" i="12"/>
  <c r="K116" i="12"/>
  <c r="M116" i="12"/>
  <c r="D117" i="12"/>
  <c r="F117" i="12"/>
  <c r="H117" i="12"/>
  <c r="I117" i="12"/>
  <c r="K117" i="12"/>
  <c r="M117" i="12"/>
  <c r="D118" i="12"/>
  <c r="F118" i="12"/>
  <c r="H118" i="12"/>
  <c r="I118" i="12"/>
  <c r="K118" i="12"/>
  <c r="M118" i="12"/>
  <c r="D119" i="12"/>
  <c r="F119" i="12"/>
  <c r="H119" i="12"/>
  <c r="I119" i="12"/>
  <c r="K119" i="12"/>
  <c r="M119" i="12"/>
  <c r="D120" i="12"/>
  <c r="F120" i="12"/>
  <c r="H120" i="12"/>
  <c r="I120" i="12"/>
  <c r="K120" i="12"/>
  <c r="M120" i="12"/>
  <c r="D121" i="12"/>
  <c r="F121" i="12"/>
  <c r="H121" i="12"/>
  <c r="I121" i="12"/>
  <c r="K121" i="12"/>
  <c r="M121" i="12"/>
  <c r="D122" i="12"/>
  <c r="F122" i="12"/>
  <c r="H122" i="12"/>
  <c r="I122" i="12"/>
  <c r="K122" i="12"/>
  <c r="M122" i="12"/>
  <c r="D123" i="12"/>
  <c r="F123" i="12"/>
  <c r="H123" i="12"/>
  <c r="I123" i="12"/>
  <c r="K123" i="12"/>
  <c r="M123" i="12"/>
  <c r="D124" i="12"/>
  <c r="F124" i="12"/>
  <c r="H124" i="12"/>
  <c r="I124" i="12"/>
  <c r="K124" i="12"/>
  <c r="M124" i="12"/>
  <c r="D125" i="12"/>
  <c r="F125" i="12"/>
  <c r="H125" i="12"/>
  <c r="I125" i="12"/>
  <c r="K125" i="12"/>
  <c r="M125" i="12"/>
  <c r="D126" i="12"/>
  <c r="F126" i="12"/>
  <c r="H126" i="12"/>
  <c r="I126" i="12"/>
  <c r="K126" i="12"/>
  <c r="M126" i="12"/>
  <c r="D127" i="12"/>
  <c r="F127" i="12"/>
  <c r="H127" i="12"/>
  <c r="I127" i="12"/>
  <c r="K127" i="12"/>
  <c r="M127" i="12"/>
  <c r="D128" i="12"/>
  <c r="F128" i="12"/>
  <c r="H128" i="12"/>
  <c r="I128" i="12"/>
  <c r="K128" i="12"/>
  <c r="M128" i="12"/>
  <c r="D129" i="12"/>
  <c r="F129" i="12"/>
  <c r="H129" i="12"/>
  <c r="I129" i="12"/>
  <c r="K129" i="12"/>
  <c r="M129" i="12"/>
  <c r="D130" i="12"/>
  <c r="F130" i="12"/>
  <c r="H130" i="12"/>
  <c r="I130" i="12"/>
  <c r="K130" i="12"/>
  <c r="M130" i="12"/>
  <c r="D131" i="12"/>
  <c r="F131" i="12"/>
  <c r="H131" i="12"/>
  <c r="I131" i="12"/>
  <c r="K131" i="12"/>
  <c r="M131" i="12"/>
  <c r="D132" i="12"/>
  <c r="F132" i="12"/>
  <c r="H132" i="12"/>
  <c r="I132" i="12"/>
  <c r="K132" i="12"/>
  <c r="M132" i="12"/>
  <c r="D133" i="12"/>
  <c r="F133" i="12"/>
  <c r="H133" i="12"/>
  <c r="I133" i="12"/>
  <c r="K133" i="12"/>
  <c r="M133" i="12"/>
  <c r="D134" i="12"/>
  <c r="F134" i="12"/>
  <c r="H134" i="12"/>
  <c r="I134" i="12"/>
  <c r="K134" i="12"/>
  <c r="M134" i="12"/>
  <c r="D135" i="12"/>
  <c r="F135" i="12"/>
  <c r="H135" i="12"/>
  <c r="I135" i="12"/>
  <c r="K135" i="12"/>
  <c r="M135" i="12"/>
  <c r="D136" i="12"/>
  <c r="F136" i="12"/>
  <c r="H136" i="12"/>
  <c r="I136" i="12"/>
  <c r="K136" i="12"/>
  <c r="M136" i="12"/>
  <c r="D137" i="12"/>
  <c r="F137" i="12"/>
  <c r="H137" i="12"/>
  <c r="I137" i="12"/>
  <c r="K137" i="12"/>
  <c r="M137" i="12"/>
  <c r="D138" i="12"/>
  <c r="F138" i="12"/>
  <c r="H138" i="12"/>
  <c r="I138" i="12"/>
  <c r="K138" i="12"/>
  <c r="M138" i="12"/>
  <c r="D139" i="12"/>
  <c r="F139" i="12"/>
  <c r="H139" i="12"/>
  <c r="I139" i="12"/>
  <c r="K139" i="12"/>
  <c r="M139" i="12"/>
  <c r="D140" i="12"/>
  <c r="F140" i="12"/>
  <c r="H140" i="12"/>
  <c r="I140" i="12"/>
  <c r="K140" i="12"/>
  <c r="M140" i="12"/>
  <c r="D141" i="12"/>
  <c r="F141" i="12"/>
  <c r="H141" i="12"/>
  <c r="I141" i="12"/>
  <c r="K141" i="12"/>
  <c r="M141" i="12"/>
  <c r="D142" i="12"/>
  <c r="F142" i="12"/>
  <c r="H142" i="12"/>
  <c r="I142" i="12"/>
  <c r="K142" i="12"/>
  <c r="M142" i="12"/>
  <c r="D143" i="12"/>
  <c r="F143" i="12"/>
  <c r="H143" i="12"/>
  <c r="I143" i="12"/>
  <c r="K143" i="12"/>
  <c r="M143" i="12"/>
  <c r="D144" i="12"/>
  <c r="F144" i="12"/>
  <c r="H144" i="12"/>
  <c r="I144" i="12"/>
  <c r="K144" i="12"/>
  <c r="M144" i="12"/>
  <c r="D145" i="12"/>
  <c r="F145" i="12"/>
  <c r="H145" i="12"/>
  <c r="I145" i="12"/>
  <c r="K145" i="12"/>
  <c r="M145" i="12"/>
  <c r="D146" i="12"/>
  <c r="F146" i="12"/>
  <c r="H146" i="12"/>
  <c r="I146" i="12"/>
  <c r="K146" i="12"/>
  <c r="M146" i="12"/>
  <c r="D147" i="12"/>
  <c r="F147" i="12"/>
  <c r="H147" i="12"/>
  <c r="I147" i="12"/>
  <c r="K147" i="12"/>
  <c r="M147" i="12"/>
  <c r="D148" i="12"/>
  <c r="F148" i="12"/>
  <c r="H148" i="12"/>
  <c r="I148" i="12"/>
  <c r="K148" i="12"/>
  <c r="M148" i="12"/>
  <c r="D149" i="12"/>
  <c r="F149" i="12"/>
  <c r="H149" i="12"/>
  <c r="I149" i="12"/>
  <c r="K149" i="12"/>
  <c r="M149" i="12"/>
  <c r="D150" i="12"/>
  <c r="F150" i="12"/>
  <c r="H150" i="12"/>
  <c r="I150" i="12"/>
  <c r="K150" i="12"/>
  <c r="M150" i="12"/>
  <c r="D151" i="12"/>
  <c r="F151" i="12"/>
  <c r="H151" i="12"/>
  <c r="I151" i="12"/>
  <c r="K151" i="12"/>
  <c r="M151" i="12"/>
  <c r="D152" i="12"/>
  <c r="F152" i="12"/>
  <c r="H152" i="12"/>
  <c r="I152" i="12"/>
  <c r="K152" i="12"/>
  <c r="M152" i="12"/>
  <c r="D153" i="12"/>
  <c r="F153" i="12"/>
  <c r="H153" i="12"/>
  <c r="I153" i="12"/>
  <c r="K153" i="12"/>
  <c r="M153" i="12"/>
  <c r="D154" i="12"/>
  <c r="F154" i="12"/>
  <c r="H154" i="12"/>
  <c r="I154" i="12"/>
  <c r="K154" i="12"/>
  <c r="M154" i="12"/>
  <c r="D155" i="12"/>
  <c r="F155" i="12"/>
  <c r="H155" i="12"/>
  <c r="I155" i="12"/>
  <c r="K155" i="12"/>
  <c r="M155" i="12"/>
  <c r="D156" i="12"/>
  <c r="F156" i="12"/>
  <c r="H156" i="12"/>
  <c r="I156" i="12"/>
  <c r="K156" i="12"/>
  <c r="M156" i="12"/>
  <c r="D157" i="12"/>
  <c r="F157" i="12"/>
  <c r="H157" i="12"/>
  <c r="I157" i="12"/>
  <c r="K157" i="12"/>
  <c r="M157" i="12"/>
  <c r="D158" i="12"/>
  <c r="F158" i="12"/>
  <c r="H158" i="12"/>
  <c r="I158" i="12"/>
  <c r="K158" i="12"/>
  <c r="M158" i="12"/>
  <c r="D159" i="12"/>
  <c r="F159" i="12"/>
  <c r="H159" i="12"/>
  <c r="I159" i="12"/>
  <c r="K159" i="12"/>
  <c r="M159" i="12"/>
  <c r="D160" i="12"/>
  <c r="F160" i="12"/>
  <c r="H160" i="12"/>
  <c r="I160" i="12"/>
  <c r="K160" i="12"/>
  <c r="M160" i="12"/>
  <c r="D161" i="12"/>
  <c r="F161" i="12"/>
  <c r="H161" i="12"/>
  <c r="I161" i="12"/>
  <c r="K161" i="12"/>
  <c r="M161" i="12"/>
  <c r="D162" i="12"/>
  <c r="F162" i="12"/>
  <c r="H162" i="12"/>
  <c r="I162" i="12"/>
  <c r="K162" i="12"/>
  <c r="M162" i="12"/>
  <c r="D163" i="12"/>
  <c r="F163" i="12"/>
  <c r="H163" i="12"/>
  <c r="I163" i="12"/>
  <c r="K163" i="12"/>
  <c r="M163" i="12"/>
  <c r="D164" i="12"/>
  <c r="F164" i="12"/>
  <c r="H164" i="12"/>
  <c r="I164" i="12"/>
  <c r="K164" i="12"/>
  <c r="M164" i="12"/>
  <c r="D165" i="12"/>
  <c r="F165" i="12"/>
  <c r="H165" i="12"/>
  <c r="I165" i="12"/>
  <c r="K165" i="12"/>
  <c r="M165" i="12"/>
  <c r="D166" i="12"/>
  <c r="F166" i="12"/>
  <c r="H166" i="12"/>
  <c r="I166" i="12"/>
  <c r="K166" i="12"/>
  <c r="M166" i="12"/>
  <c r="D167" i="12"/>
  <c r="F167" i="12"/>
  <c r="H167" i="12"/>
  <c r="I167" i="12"/>
  <c r="K167" i="12"/>
  <c r="M167" i="12"/>
  <c r="D168" i="12"/>
  <c r="F168" i="12"/>
  <c r="H168" i="12"/>
  <c r="I168" i="12"/>
  <c r="K168" i="12"/>
  <c r="M168" i="12"/>
  <c r="D169" i="12"/>
  <c r="F169" i="12"/>
  <c r="H169" i="12"/>
  <c r="I169" i="12"/>
  <c r="K169" i="12"/>
  <c r="M169" i="12"/>
  <c r="D170" i="12"/>
  <c r="F170" i="12"/>
  <c r="H170" i="12"/>
  <c r="I170" i="12"/>
  <c r="K170" i="12"/>
  <c r="M170" i="12"/>
  <c r="D171" i="12"/>
  <c r="F171" i="12"/>
  <c r="H171" i="12"/>
  <c r="I171" i="12"/>
  <c r="K171" i="12"/>
  <c r="M171" i="12"/>
  <c r="D172" i="12"/>
  <c r="F172" i="12"/>
  <c r="H172" i="12"/>
  <c r="I172" i="12"/>
  <c r="K172" i="12"/>
  <c r="M172" i="12"/>
  <c r="D173" i="12"/>
  <c r="F173" i="12"/>
  <c r="H173" i="12"/>
  <c r="I173" i="12"/>
  <c r="K173" i="12"/>
  <c r="M173" i="12"/>
  <c r="D174" i="12"/>
  <c r="F174" i="12"/>
  <c r="H174" i="12"/>
  <c r="I174" i="12"/>
  <c r="K174" i="12"/>
  <c r="M174" i="12"/>
  <c r="D175" i="12"/>
  <c r="F175" i="12"/>
  <c r="H175" i="12"/>
  <c r="I175" i="12"/>
  <c r="K175" i="12"/>
  <c r="M175" i="12"/>
  <c r="D176" i="12"/>
  <c r="F176" i="12"/>
  <c r="H176" i="12"/>
  <c r="I176" i="12"/>
  <c r="K176" i="12"/>
  <c r="M176" i="12"/>
  <c r="D177" i="12"/>
  <c r="F177" i="12"/>
  <c r="H177" i="12"/>
  <c r="I177" i="12"/>
  <c r="K177" i="12"/>
  <c r="M177" i="12"/>
  <c r="D178" i="12"/>
  <c r="F178" i="12"/>
  <c r="H178" i="12"/>
  <c r="I178" i="12"/>
  <c r="K178" i="12"/>
  <c r="M178" i="12"/>
  <c r="D179" i="12"/>
  <c r="F179" i="12"/>
  <c r="H179" i="12"/>
  <c r="I179" i="12"/>
  <c r="K179" i="12"/>
  <c r="M179" i="12"/>
  <c r="D180" i="12"/>
  <c r="F180" i="12"/>
  <c r="H180" i="12"/>
  <c r="I180" i="12"/>
  <c r="K180" i="12"/>
  <c r="M180" i="12"/>
  <c r="D181" i="12"/>
  <c r="F181" i="12"/>
  <c r="H181" i="12"/>
  <c r="I181" i="12"/>
  <c r="K181" i="12"/>
  <c r="M181" i="12"/>
  <c r="D182" i="12"/>
  <c r="F182" i="12"/>
  <c r="H182" i="12"/>
  <c r="I182" i="12"/>
  <c r="K182" i="12"/>
  <c r="M182" i="12"/>
  <c r="D183" i="12"/>
  <c r="F183" i="12"/>
  <c r="H183" i="12"/>
  <c r="I183" i="12"/>
  <c r="K183" i="12"/>
  <c r="M183" i="12"/>
  <c r="D184" i="12"/>
  <c r="F184" i="12"/>
  <c r="H184" i="12"/>
  <c r="I184" i="12"/>
  <c r="K184" i="12"/>
  <c r="M184" i="12"/>
  <c r="D185" i="12"/>
  <c r="F185" i="12"/>
  <c r="H185" i="12"/>
  <c r="I185" i="12"/>
  <c r="K185" i="12"/>
  <c r="M185" i="12"/>
  <c r="D186" i="12"/>
  <c r="F186" i="12"/>
  <c r="H186" i="12"/>
  <c r="I186" i="12"/>
  <c r="K186" i="12"/>
  <c r="M186" i="12"/>
  <c r="D187" i="12"/>
  <c r="F187" i="12"/>
  <c r="H187" i="12"/>
  <c r="I187" i="12"/>
  <c r="K187" i="12"/>
  <c r="M187" i="12"/>
  <c r="D188" i="12"/>
  <c r="F188" i="12"/>
  <c r="H188" i="12"/>
  <c r="I188" i="12"/>
  <c r="K188" i="12"/>
  <c r="M188" i="12"/>
  <c r="D189" i="12"/>
  <c r="F189" i="12"/>
  <c r="H189" i="12"/>
  <c r="I189" i="12"/>
  <c r="K189" i="12"/>
  <c r="M189" i="12"/>
  <c r="D190" i="12"/>
  <c r="F190" i="12"/>
  <c r="H190" i="12"/>
  <c r="I190" i="12"/>
  <c r="K190" i="12"/>
  <c r="M190" i="12"/>
  <c r="D191" i="12"/>
  <c r="F191" i="12"/>
  <c r="H191" i="12"/>
  <c r="I191" i="12"/>
  <c r="K191" i="12"/>
  <c r="M191" i="12"/>
  <c r="D192" i="12"/>
  <c r="F192" i="12"/>
  <c r="H192" i="12"/>
  <c r="I192" i="12"/>
  <c r="K192" i="12"/>
  <c r="M192" i="12"/>
  <c r="D193" i="12"/>
  <c r="F193" i="12"/>
  <c r="H193" i="12"/>
  <c r="I193" i="12"/>
  <c r="K193" i="12"/>
  <c r="M193" i="12"/>
  <c r="D194" i="12"/>
  <c r="F194" i="12"/>
  <c r="H194" i="12"/>
  <c r="I194" i="12"/>
  <c r="K194" i="12"/>
  <c r="M194" i="12"/>
  <c r="D195" i="12"/>
  <c r="F195" i="12"/>
  <c r="H195" i="12"/>
  <c r="I195" i="12"/>
  <c r="K195" i="12"/>
  <c r="M195" i="12"/>
  <c r="D196" i="12"/>
  <c r="F196" i="12"/>
  <c r="H196" i="12"/>
  <c r="I196" i="12"/>
  <c r="K196" i="12"/>
  <c r="M196" i="12"/>
  <c r="D197" i="12"/>
  <c r="F197" i="12"/>
  <c r="H197" i="12"/>
  <c r="I197" i="12"/>
  <c r="K197" i="12"/>
  <c r="M197" i="12"/>
  <c r="D9" i="29"/>
  <c r="F9" i="29"/>
  <c r="D10" i="29"/>
  <c r="F10" i="29"/>
  <c r="D11" i="29"/>
  <c r="F11" i="29"/>
  <c r="D12" i="29"/>
  <c r="F12" i="29"/>
  <c r="D13" i="29"/>
  <c r="F13" i="29"/>
  <c r="D14" i="29"/>
  <c r="F14" i="29"/>
  <c r="D15" i="29"/>
  <c r="F15" i="29"/>
  <c r="C16" i="29"/>
  <c r="D16" i="29" s="1"/>
  <c r="E16" i="29"/>
  <c r="F16" i="29" s="1"/>
  <c r="C17" i="29"/>
  <c r="E17" i="29"/>
  <c r="C18" i="29"/>
  <c r="E18" i="29"/>
  <c r="C19" i="29"/>
  <c r="E19" i="29"/>
  <c r="E20" i="29"/>
  <c r="D42" i="29"/>
  <c r="F42" i="29"/>
  <c r="D43" i="29"/>
  <c r="F43" i="29"/>
  <c r="D44" i="29"/>
  <c r="F44" i="29"/>
  <c r="D45" i="29"/>
  <c r="F45" i="29"/>
  <c r="D46" i="29"/>
  <c r="F46" i="29"/>
  <c r="D47" i="29"/>
  <c r="F47" i="29"/>
  <c r="D48" i="29"/>
  <c r="F48" i="29"/>
  <c r="D49" i="29"/>
  <c r="F49" i="29"/>
  <c r="D50" i="29"/>
  <c r="F50" i="29"/>
  <c r="D51" i="29"/>
  <c r="F51" i="29"/>
  <c r="D52" i="29"/>
  <c r="F52" i="29"/>
  <c r="D53" i="29"/>
  <c r="F53" i="29"/>
  <c r="D54" i="29"/>
  <c r="F54" i="29"/>
  <c r="D55" i="29"/>
  <c r="F55" i="29"/>
  <c r="D56" i="29"/>
  <c r="F56" i="29"/>
  <c r="D57" i="29"/>
  <c r="F57" i="29"/>
  <c r="D58" i="29"/>
  <c r="F58" i="29"/>
  <c r="D59" i="29"/>
  <c r="F59" i="29"/>
  <c r="D60" i="29"/>
  <c r="F60" i="29"/>
  <c r="D61" i="29"/>
  <c r="F61" i="29"/>
  <c r="D62" i="29"/>
  <c r="F62" i="29"/>
  <c r="D63" i="29"/>
  <c r="F63" i="29"/>
  <c r="D64" i="29"/>
  <c r="F64" i="29"/>
  <c r="D65" i="29"/>
  <c r="F65" i="29"/>
  <c r="D66" i="29"/>
  <c r="F66" i="29"/>
  <c r="D67" i="29"/>
  <c r="F67" i="29"/>
  <c r="D68" i="29"/>
  <c r="F68" i="29"/>
  <c r="D69" i="29"/>
  <c r="F69" i="29"/>
  <c r="D70" i="29"/>
  <c r="F70" i="29"/>
  <c r="D71" i="29"/>
  <c r="F71" i="29"/>
  <c r="D72" i="29"/>
  <c r="F72" i="29"/>
  <c r="D73" i="29"/>
  <c r="F73" i="29"/>
  <c r="D74" i="29"/>
  <c r="F74" i="29"/>
  <c r="D75" i="29"/>
  <c r="F75" i="29"/>
  <c r="D76" i="29"/>
  <c r="F76" i="29"/>
  <c r="D77" i="29"/>
  <c r="F77" i="29"/>
  <c r="D78" i="29"/>
  <c r="F78" i="29"/>
  <c r="D79" i="29"/>
  <c r="F79" i="29"/>
  <c r="D80" i="29"/>
  <c r="F80" i="29"/>
  <c r="D81" i="29"/>
  <c r="D82" i="29"/>
  <c r="F82" i="29"/>
  <c r="D83" i="29"/>
  <c r="F83" i="29"/>
  <c r="D84" i="29"/>
  <c r="F84" i="29"/>
  <c r="D85" i="29"/>
  <c r="F85" i="29"/>
  <c r="D86" i="29"/>
  <c r="F86" i="29"/>
  <c r="D87" i="29"/>
  <c r="F87" i="29"/>
  <c r="D88" i="29"/>
  <c r="F88" i="29"/>
  <c r="D89" i="29"/>
  <c r="F89" i="29"/>
  <c r="D90" i="29"/>
  <c r="F90" i="29"/>
  <c r="D91" i="29"/>
  <c r="F91" i="29"/>
  <c r="D92" i="29"/>
  <c r="F92" i="29"/>
  <c r="D94" i="29"/>
  <c r="F94" i="29"/>
  <c r="D95" i="29"/>
  <c r="F95" i="29"/>
  <c r="D96" i="29"/>
  <c r="F96" i="29"/>
  <c r="D97" i="29"/>
  <c r="F97" i="29"/>
  <c r="D98" i="29"/>
  <c r="F98" i="29"/>
  <c r="D99" i="29"/>
  <c r="F99" i="29"/>
  <c r="D100" i="29"/>
  <c r="F100" i="29"/>
  <c r="D101" i="29"/>
  <c r="F101" i="29"/>
  <c r="D102" i="29"/>
  <c r="F102" i="29"/>
  <c r="D103" i="29"/>
  <c r="F103" i="29"/>
  <c r="D104" i="29"/>
  <c r="F104" i="29"/>
  <c r="D105" i="29"/>
  <c r="F105" i="29"/>
  <c r="D106" i="29"/>
  <c r="F106" i="29"/>
  <c r="D107" i="29"/>
  <c r="F107" i="29"/>
  <c r="D108" i="29"/>
  <c r="F108" i="29"/>
  <c r="D109" i="29"/>
  <c r="F109" i="29"/>
  <c r="D110" i="29"/>
  <c r="F110" i="29"/>
  <c r="D111" i="29"/>
  <c r="F111" i="29"/>
  <c r="D112" i="29"/>
  <c r="F112" i="29"/>
  <c r="D113" i="29"/>
  <c r="F113" i="29"/>
  <c r="D114" i="29"/>
  <c r="F114" i="29"/>
  <c r="D115" i="29"/>
  <c r="F115" i="29"/>
  <c r="D116" i="29"/>
  <c r="F116" i="29"/>
  <c r="D117" i="29"/>
  <c r="F117" i="29"/>
  <c r="D118" i="29"/>
  <c r="F118" i="29"/>
  <c r="D119" i="29"/>
  <c r="F119" i="29"/>
  <c r="D120" i="29"/>
  <c r="F120" i="29"/>
  <c r="D121" i="29"/>
  <c r="F121" i="29"/>
  <c r="D122" i="29"/>
  <c r="F122" i="29"/>
  <c r="D123" i="29"/>
  <c r="F123" i="29"/>
  <c r="D124" i="29"/>
  <c r="F124" i="29"/>
  <c r="D125" i="29"/>
  <c r="F125" i="29"/>
  <c r="D126" i="29"/>
  <c r="F126" i="29"/>
  <c r="D127" i="29"/>
  <c r="F127" i="29"/>
  <c r="D128" i="29"/>
  <c r="F128" i="29"/>
  <c r="D129" i="29"/>
  <c r="F129" i="29"/>
  <c r="D130" i="29"/>
  <c r="F130" i="29"/>
  <c r="D131" i="29"/>
  <c r="F131" i="29"/>
  <c r="D132" i="29"/>
  <c r="F132" i="29"/>
  <c r="D133" i="29"/>
  <c r="F133" i="29"/>
  <c r="D134" i="29"/>
  <c r="F134" i="29"/>
  <c r="D135" i="29"/>
  <c r="F135" i="29"/>
  <c r="D136" i="29"/>
  <c r="F136" i="29"/>
  <c r="D137" i="29"/>
  <c r="F137" i="29"/>
  <c r="D138" i="29"/>
  <c r="F138" i="29"/>
  <c r="D139" i="29"/>
  <c r="F139" i="29"/>
  <c r="D140" i="29"/>
  <c r="F140" i="29"/>
  <c r="D141" i="29"/>
  <c r="F141" i="29"/>
  <c r="D142" i="29"/>
  <c r="F142" i="29"/>
  <c r="D143" i="29"/>
  <c r="F143" i="29"/>
  <c r="D144" i="29"/>
  <c r="F144" i="29"/>
  <c r="D145" i="29"/>
  <c r="F145" i="29"/>
  <c r="D146" i="29"/>
  <c r="F146" i="29"/>
  <c r="D147" i="29"/>
  <c r="F147" i="29"/>
  <c r="D148" i="29"/>
  <c r="F148" i="29"/>
  <c r="D149" i="29"/>
  <c r="F149" i="29"/>
  <c r="D150" i="29"/>
  <c r="F150" i="29"/>
  <c r="D151" i="29"/>
  <c r="F151" i="29"/>
  <c r="D152" i="29"/>
  <c r="F152" i="29"/>
  <c r="D153" i="29"/>
  <c r="F153" i="29"/>
  <c r="D154" i="29"/>
  <c r="F154" i="29"/>
  <c r="D155" i="29"/>
  <c r="F155" i="29"/>
  <c r="D156" i="29"/>
  <c r="F156" i="29"/>
  <c r="D157" i="29"/>
  <c r="F157" i="29"/>
  <c r="D158" i="29"/>
  <c r="F158" i="29"/>
  <c r="D159" i="29"/>
  <c r="F159" i="29"/>
  <c r="D160" i="29"/>
  <c r="F160" i="29"/>
  <c r="D161" i="29"/>
  <c r="F161" i="29"/>
  <c r="D162" i="29"/>
  <c r="F162" i="29"/>
  <c r="D163" i="29"/>
  <c r="F163" i="29"/>
  <c r="D164" i="29"/>
  <c r="F164" i="29"/>
  <c r="D165" i="29"/>
  <c r="F165" i="29"/>
  <c r="D166" i="29"/>
  <c r="F166" i="29"/>
  <c r="D167" i="29"/>
  <c r="F167" i="29"/>
  <c r="D168" i="29"/>
  <c r="F168" i="29"/>
  <c r="D169" i="29"/>
  <c r="F169" i="29"/>
  <c r="D170" i="29"/>
  <c r="F170" i="29"/>
  <c r="D171" i="29"/>
  <c r="F171" i="29"/>
  <c r="D172" i="29"/>
  <c r="F172" i="29"/>
  <c r="D173" i="29"/>
  <c r="F173" i="29"/>
  <c r="D174" i="29"/>
  <c r="F174" i="29"/>
  <c r="D175" i="29"/>
  <c r="F175" i="29"/>
  <c r="D176" i="29"/>
  <c r="F176" i="29"/>
  <c r="D177" i="29"/>
  <c r="F177" i="29"/>
  <c r="D178" i="29"/>
  <c r="F178" i="29"/>
  <c r="D179" i="29"/>
  <c r="F179" i="29"/>
  <c r="D180" i="29"/>
  <c r="F180" i="29"/>
  <c r="D181" i="29"/>
  <c r="F181" i="29"/>
  <c r="D182" i="29"/>
  <c r="F182" i="29"/>
  <c r="D183" i="29"/>
  <c r="F183" i="29"/>
  <c r="D184" i="29"/>
  <c r="F184" i="29"/>
  <c r="D185" i="29"/>
  <c r="F185" i="29"/>
  <c r="D186" i="29"/>
  <c r="F186" i="29"/>
  <c r="D187" i="29"/>
  <c r="F187" i="29"/>
  <c r="D188" i="29"/>
  <c r="F188" i="29"/>
  <c r="D189" i="29"/>
  <c r="F189" i="29"/>
  <c r="D190" i="29"/>
  <c r="F190" i="29"/>
  <c r="D191" i="29"/>
  <c r="F191" i="29"/>
  <c r="D192" i="29"/>
  <c r="F192" i="29"/>
  <c r="D193" i="29"/>
  <c r="F193" i="29"/>
  <c r="D194" i="29"/>
  <c r="F194" i="29"/>
  <c r="F195" i="29"/>
  <c r="D196" i="29"/>
  <c r="F196" i="29"/>
  <c r="D197" i="29"/>
  <c r="F197" i="29"/>
  <c r="D198" i="29"/>
  <c r="F198" i="29"/>
  <c r="D199" i="29"/>
  <c r="F199" i="29"/>
  <c r="D200" i="29"/>
  <c r="F200" i="29"/>
  <c r="D201" i="29"/>
  <c r="F201" i="29"/>
  <c r="D202" i="29"/>
  <c r="F202" i="29"/>
  <c r="D203" i="29"/>
  <c r="F203" i="29"/>
  <c r="D204" i="29"/>
  <c r="F204" i="29"/>
  <c r="D205" i="29"/>
  <c r="F205" i="29"/>
  <c r="D206" i="29"/>
  <c r="C213" i="12"/>
  <c r="D13" i="9"/>
  <c r="D12" i="9"/>
  <c r="K10" i="9"/>
  <c r="D11" i="9"/>
  <c r="M8" i="9"/>
  <c r="D118" i="20"/>
  <c r="D106" i="20"/>
  <c r="J17" i="20"/>
  <c r="H8" i="20"/>
  <c r="H9" i="20"/>
  <c r="F20" i="17" l="1"/>
  <c r="F14" i="17"/>
  <c r="H16" i="18"/>
  <c r="F8" i="18"/>
  <c r="H15" i="18"/>
  <c r="H11" i="18"/>
  <c r="D15" i="13"/>
  <c r="F21" i="19"/>
  <c r="F18" i="19"/>
  <c r="F15" i="19"/>
  <c r="D21" i="19"/>
  <c r="D18" i="19"/>
  <c r="D15" i="19"/>
  <c r="D11" i="19"/>
  <c r="J14" i="19"/>
  <c r="F20" i="19"/>
  <c r="F17" i="19"/>
  <c r="D20" i="19"/>
  <c r="D14" i="19"/>
  <c r="H19" i="19"/>
  <c r="H16" i="19"/>
  <c r="D18" i="23"/>
  <c r="D12" i="23"/>
  <c r="P14" i="20"/>
  <c r="F15" i="20"/>
  <c r="H16" i="20"/>
  <c r="L16" i="20"/>
  <c r="H14" i="17"/>
  <c r="C211" i="12"/>
  <c r="C219" i="12"/>
  <c r="F18" i="12"/>
  <c r="M20" i="12"/>
  <c r="H20" i="12"/>
  <c r="H14" i="12"/>
  <c r="F14" i="12"/>
  <c r="D17" i="29"/>
  <c r="F10" i="18"/>
  <c r="D11" i="13"/>
  <c r="D13" i="13"/>
  <c r="D17" i="19"/>
  <c r="H10" i="19"/>
  <c r="D8" i="23"/>
  <c r="P20" i="20"/>
  <c r="J12" i="20"/>
  <c r="F11" i="20"/>
  <c r="N16" i="20"/>
  <c r="D11" i="20"/>
  <c r="F19" i="20"/>
  <c r="D116" i="20"/>
  <c r="D188" i="20"/>
  <c r="H12" i="20"/>
  <c r="H13" i="17"/>
  <c r="F16" i="17"/>
  <c r="C212" i="12"/>
  <c r="H17" i="12"/>
  <c r="M16" i="12"/>
  <c r="K16" i="12"/>
  <c r="K13" i="12"/>
  <c r="H16" i="12"/>
  <c r="H13" i="12"/>
  <c r="D13" i="18"/>
  <c r="D9" i="18"/>
  <c r="D11" i="18"/>
  <c r="H14" i="18"/>
  <c r="H14" i="19"/>
  <c r="F14" i="19"/>
  <c r="T20" i="20"/>
  <c r="F21" i="29"/>
  <c r="N14" i="20"/>
  <c r="T12" i="20"/>
  <c r="K13" i="9"/>
  <c r="D206" i="20"/>
  <c r="F13" i="11"/>
  <c r="F16" i="12"/>
  <c r="P8" i="20"/>
  <c r="M18" i="12"/>
  <c r="J18" i="17"/>
  <c r="D199" i="20"/>
  <c r="P15" i="20"/>
  <c r="P12" i="20"/>
  <c r="L11" i="20"/>
  <c r="D14" i="23"/>
  <c r="D19" i="19"/>
  <c r="D16" i="19"/>
  <c r="L17" i="20"/>
  <c r="T11" i="20"/>
  <c r="V15" i="20"/>
  <c r="F17" i="20"/>
  <c r="N11" i="20"/>
  <c r="L9" i="20"/>
  <c r="K18" i="12"/>
  <c r="H18" i="17"/>
  <c r="N20" i="20"/>
  <c r="H18" i="20"/>
  <c r="T16" i="20"/>
  <c r="J18" i="19"/>
  <c r="J15" i="19"/>
  <c r="H17" i="18"/>
  <c r="D12" i="20"/>
  <c r="V11" i="20"/>
  <c r="R9" i="20"/>
  <c r="V20" i="20"/>
  <c r="P18" i="20"/>
  <c r="V12" i="20"/>
  <c r="R15" i="20"/>
  <c r="R12" i="20"/>
  <c r="F19" i="19"/>
  <c r="F16" i="19"/>
  <c r="K15" i="12"/>
  <c r="C14" i="20"/>
  <c r="H18" i="12"/>
  <c r="H15" i="12"/>
  <c r="H11" i="20"/>
  <c r="D13" i="22"/>
  <c r="H18" i="19"/>
  <c r="F17" i="18"/>
  <c r="M17" i="12"/>
  <c r="M15" i="12"/>
  <c r="C102" i="12"/>
  <c r="K19" i="12"/>
  <c r="H19" i="12"/>
  <c r="D14" i="9"/>
  <c r="D203" i="20"/>
  <c r="T17" i="20"/>
  <c r="V14" i="20"/>
  <c r="L20" i="20"/>
  <c r="F9" i="20"/>
  <c r="D186" i="20"/>
  <c r="F18" i="20"/>
  <c r="P11" i="20"/>
  <c r="J17" i="19"/>
  <c r="H21" i="19"/>
  <c r="H17" i="19"/>
  <c r="R13" i="20"/>
  <c r="V16" i="20"/>
  <c r="F16" i="20"/>
  <c r="J13" i="20"/>
  <c r="M19" i="12"/>
  <c r="M13" i="12"/>
  <c r="C186" i="12"/>
  <c r="C126" i="12"/>
  <c r="C215" i="12"/>
  <c r="F19" i="12"/>
  <c r="F17" i="12"/>
  <c r="F15" i="12"/>
  <c r="F13" i="12"/>
  <c r="C210" i="12"/>
  <c r="F15" i="9"/>
  <c r="M14" i="9"/>
  <c r="F8" i="11"/>
  <c r="J20" i="19"/>
  <c r="H15" i="19"/>
  <c r="H13" i="19"/>
  <c r="H22" i="19"/>
  <c r="D26" i="26"/>
  <c r="D18" i="17"/>
  <c r="D16" i="17"/>
  <c r="D14" i="17"/>
  <c r="D19" i="17"/>
  <c r="D17" i="17"/>
  <c r="J19" i="17"/>
  <c r="H19" i="17"/>
  <c r="H15" i="17"/>
  <c r="F19" i="17"/>
  <c r="F15" i="17"/>
  <c r="I12" i="12"/>
  <c r="D117" i="20"/>
  <c r="T19" i="20"/>
  <c r="L19" i="20"/>
  <c r="V18" i="20"/>
  <c r="R17" i="20"/>
  <c r="N15" i="20"/>
  <c r="H13" i="20"/>
  <c r="F19" i="23"/>
  <c r="F18" i="23"/>
  <c r="F15" i="23"/>
  <c r="F13" i="23"/>
  <c r="F19" i="11"/>
  <c r="I14" i="12"/>
  <c r="H17" i="20"/>
  <c r="R16" i="20"/>
  <c r="J16" i="20"/>
  <c r="V13" i="20"/>
  <c r="F8" i="9"/>
  <c r="K17" i="12"/>
  <c r="T14" i="20"/>
  <c r="N12" i="20"/>
  <c r="F12" i="20"/>
  <c r="F12" i="11"/>
  <c r="F9" i="11"/>
  <c r="F11" i="11"/>
  <c r="F15" i="11"/>
  <c r="D20" i="22"/>
  <c r="D18" i="22"/>
  <c r="C83" i="12"/>
  <c r="C214" i="12"/>
  <c r="C80" i="12"/>
  <c r="C76" i="12"/>
  <c r="C72" i="12"/>
  <c r="C156" i="12"/>
  <c r="C148" i="12"/>
  <c r="C144" i="12"/>
  <c r="C98" i="12"/>
  <c r="D19" i="23"/>
  <c r="D17" i="23"/>
  <c r="D15" i="23"/>
  <c r="D13" i="23"/>
  <c r="C103" i="12"/>
  <c r="C87" i="12"/>
  <c r="D21" i="12"/>
  <c r="H18" i="18"/>
  <c r="H19" i="18"/>
  <c r="F16" i="18"/>
  <c r="H12" i="18"/>
  <c r="F11" i="18"/>
  <c r="D10" i="18"/>
  <c r="D17" i="18"/>
  <c r="D12" i="18"/>
  <c r="F9" i="18"/>
  <c r="D8" i="18"/>
  <c r="D18" i="27"/>
  <c r="H20" i="20"/>
  <c r="V19" i="20"/>
  <c r="V9" i="20"/>
  <c r="R14" i="20"/>
  <c r="L12" i="20"/>
  <c r="R11" i="20"/>
  <c r="J11" i="20"/>
  <c r="F20" i="20"/>
  <c r="T18" i="20"/>
  <c r="N9" i="20"/>
  <c r="T15" i="20"/>
  <c r="N13" i="20"/>
  <c r="F13" i="20"/>
  <c r="N17" i="20"/>
  <c r="P19" i="20"/>
  <c r="T13" i="20"/>
  <c r="L13" i="20"/>
  <c r="D185" i="20"/>
  <c r="C216" i="12"/>
  <c r="C75" i="12"/>
  <c r="F17" i="29"/>
  <c r="H19" i="20"/>
  <c r="P17" i="20"/>
  <c r="D182" i="20"/>
  <c r="N19" i="20"/>
  <c r="D20" i="23"/>
  <c r="D17" i="27"/>
  <c r="F17" i="27"/>
  <c r="F16" i="22"/>
  <c r="D17" i="22"/>
  <c r="J21" i="17"/>
  <c r="J22" i="17"/>
  <c r="F17" i="9"/>
  <c r="F9" i="9"/>
  <c r="F12" i="9"/>
  <c r="F32" i="26"/>
  <c r="D31" i="26"/>
  <c r="D29" i="26"/>
  <c r="D27" i="26"/>
  <c r="D15" i="18"/>
  <c r="F14" i="18"/>
  <c r="D14" i="18"/>
  <c r="D9" i="13"/>
  <c r="D20" i="13"/>
  <c r="D18" i="13"/>
  <c r="F19" i="13"/>
  <c r="D16" i="13"/>
  <c r="D14" i="13"/>
  <c r="D19" i="13"/>
  <c r="F17" i="13"/>
  <c r="D12" i="13"/>
  <c r="D10" i="13"/>
  <c r="D21" i="13"/>
  <c r="F11" i="13"/>
  <c r="F9" i="13"/>
  <c r="F20" i="23"/>
  <c r="D9" i="23"/>
  <c r="F16" i="23"/>
  <c r="F14" i="23"/>
  <c r="F12" i="23"/>
  <c r="D30" i="26"/>
  <c r="F26" i="26"/>
  <c r="F30" i="26"/>
  <c r="D28" i="26"/>
  <c r="F29" i="26"/>
  <c r="F25" i="26"/>
  <c r="F27" i="26"/>
  <c r="F28" i="26"/>
  <c r="F17" i="22"/>
  <c r="D14" i="22"/>
  <c r="F12" i="22"/>
  <c r="F20" i="22"/>
  <c r="D19" i="22"/>
  <c r="F13" i="22"/>
  <c r="D12" i="22"/>
  <c r="D15" i="22"/>
  <c r="D9" i="22"/>
  <c r="F18" i="11"/>
  <c r="F20" i="11"/>
  <c r="P16" i="20"/>
  <c r="J19" i="20"/>
  <c r="L14" i="20"/>
  <c r="R20" i="20"/>
  <c r="C13" i="20"/>
  <c r="D13" i="20" s="1"/>
  <c r="R18" i="20"/>
  <c r="J18" i="20"/>
  <c r="N18" i="20"/>
  <c r="F14" i="20"/>
  <c r="P13" i="20"/>
  <c r="T9" i="20"/>
  <c r="V17" i="20"/>
  <c r="J9" i="20"/>
  <c r="D115" i="20"/>
  <c r="D9" i="20"/>
  <c r="D181" i="20"/>
  <c r="D174" i="20"/>
  <c r="D180" i="20"/>
  <c r="D145" i="20"/>
  <c r="D143" i="20"/>
  <c r="D141" i="20"/>
  <c r="D137" i="20"/>
  <c r="F18" i="22"/>
  <c r="F14" i="22"/>
  <c r="D10" i="22"/>
  <c r="F19" i="22"/>
  <c r="F15" i="22"/>
  <c r="F9" i="22"/>
  <c r="D8" i="22"/>
  <c r="D16" i="22"/>
  <c r="F8" i="22"/>
  <c r="C195" i="12"/>
  <c r="C179" i="12"/>
  <c r="C163" i="12"/>
  <c r="C155" i="12"/>
  <c r="C151" i="12"/>
  <c r="C147" i="12"/>
  <c r="C143" i="12"/>
  <c r="C200" i="12"/>
  <c r="C204" i="12"/>
  <c r="C208" i="12"/>
  <c r="D13" i="12"/>
  <c r="C196" i="12"/>
  <c r="C136" i="12"/>
  <c r="C132" i="12"/>
  <c r="C128" i="12"/>
  <c r="C118" i="12"/>
  <c r="C68" i="12"/>
  <c r="I19" i="12"/>
  <c r="C171" i="12"/>
  <c r="C152" i="12"/>
  <c r="C142" i="12"/>
  <c r="C140" i="12"/>
  <c r="C138" i="12"/>
  <c r="C133" i="12"/>
  <c r="C125" i="12"/>
  <c r="C121" i="12"/>
  <c r="C119" i="12"/>
  <c r="C117" i="12"/>
  <c r="C113" i="12"/>
  <c r="C111" i="12"/>
  <c r="C109" i="12"/>
  <c r="C107" i="12"/>
  <c r="C105" i="12"/>
  <c r="C99" i="12"/>
  <c r="C97" i="12"/>
  <c r="C95" i="12"/>
  <c r="C93" i="12"/>
  <c r="C88" i="12"/>
  <c r="C84" i="12"/>
  <c r="C69" i="12"/>
  <c r="C188" i="12"/>
  <c r="C180" i="12"/>
  <c r="C172" i="12"/>
  <c r="C164" i="12"/>
  <c r="C160" i="12"/>
  <c r="C158" i="12"/>
  <c r="C146" i="12"/>
  <c r="C91" i="12"/>
  <c r="C192" i="12"/>
  <c r="C190" i="12"/>
  <c r="C168" i="12"/>
  <c r="C166" i="12"/>
  <c r="I15" i="12"/>
  <c r="C90" i="12"/>
  <c r="C82" i="12"/>
  <c r="C77" i="12"/>
  <c r="C67" i="12"/>
  <c r="C217" i="12"/>
  <c r="C184" i="12"/>
  <c r="C182" i="12"/>
  <c r="C94" i="12"/>
  <c r="C74" i="12"/>
  <c r="C86" i="12"/>
  <c r="C66" i="12"/>
  <c r="C187" i="12"/>
  <c r="C176" i="12"/>
  <c r="C174" i="12"/>
  <c r="C139" i="12"/>
  <c r="C131" i="12"/>
  <c r="C191" i="12"/>
  <c r="C189" i="12"/>
  <c r="I20" i="12"/>
  <c r="C175" i="12"/>
  <c r="C173" i="12"/>
  <c r="C159" i="12"/>
  <c r="C157" i="12"/>
  <c r="C145" i="12"/>
  <c r="C135" i="12"/>
  <c r="C114" i="12"/>
  <c r="C112" i="12"/>
  <c r="C110" i="12"/>
  <c r="C108" i="12"/>
  <c r="C106" i="12"/>
  <c r="C104" i="12"/>
  <c r="C100" i="12"/>
  <c r="C85" i="12"/>
  <c r="C78" i="12"/>
  <c r="C73" i="12"/>
  <c r="C71" i="12"/>
  <c r="D22" i="12"/>
  <c r="C197" i="12"/>
  <c r="C183" i="12"/>
  <c r="C181" i="12"/>
  <c r="C167" i="12"/>
  <c r="C165" i="12"/>
  <c r="I18" i="12"/>
  <c r="C149" i="12"/>
  <c r="C141" i="12"/>
  <c r="I16" i="12"/>
  <c r="C134" i="12"/>
  <c r="C129" i="12"/>
  <c r="C122" i="12"/>
  <c r="C120" i="12"/>
  <c r="C101" i="12"/>
  <c r="C96" i="12"/>
  <c r="C89" i="12"/>
  <c r="C81" i="12"/>
  <c r="C79" i="12"/>
  <c r="C70" i="12"/>
  <c r="I21" i="12"/>
  <c r="D17" i="12"/>
  <c r="C130" i="12"/>
  <c r="C127" i="12"/>
  <c r="I22" i="12"/>
  <c r="D177" i="20"/>
  <c r="C16" i="20"/>
  <c r="D168" i="20"/>
  <c r="D166" i="20"/>
  <c r="D164" i="20"/>
  <c r="D140" i="20"/>
  <c r="D138" i="20"/>
  <c r="D153" i="20"/>
  <c r="D175" i="20"/>
  <c r="D147" i="20"/>
  <c r="D207" i="20"/>
  <c r="D18" i="29"/>
  <c r="F19" i="29"/>
  <c r="D19" i="29"/>
  <c r="D20" i="29"/>
  <c r="D17" i="9"/>
  <c r="M20" i="9"/>
  <c r="K20" i="9"/>
  <c r="M15" i="9"/>
  <c r="M21" i="9"/>
  <c r="M22" i="9"/>
  <c r="F13" i="18"/>
  <c r="H13" i="18"/>
  <c r="F31" i="26"/>
  <c r="D17" i="13"/>
  <c r="F15" i="13"/>
  <c r="F13" i="13"/>
  <c r="D217" i="20"/>
  <c r="C192" i="20"/>
  <c r="D193" i="20" s="1"/>
  <c r="J22" i="19"/>
  <c r="D22" i="19"/>
  <c r="F14" i="11"/>
  <c r="F10" i="11"/>
  <c r="F21" i="11"/>
  <c r="D176" i="20"/>
  <c r="C20" i="20"/>
  <c r="D173" i="20"/>
  <c r="C19" i="20"/>
  <c r="D157" i="20"/>
  <c r="D152" i="20"/>
  <c r="D144" i="20"/>
  <c r="D139" i="20"/>
  <c r="D205" i="20"/>
  <c r="C17" i="20"/>
  <c r="C18" i="20"/>
  <c r="D179" i="20"/>
  <c r="D171" i="20"/>
  <c r="D163" i="20"/>
  <c r="D155" i="20"/>
  <c r="D150" i="20"/>
  <c r="D142" i="20"/>
  <c r="C15" i="20"/>
  <c r="D184" i="20"/>
  <c r="D187" i="20"/>
  <c r="F18" i="29"/>
  <c r="D21" i="29"/>
  <c r="F20" i="29"/>
  <c r="D13" i="17"/>
  <c r="F21" i="17"/>
  <c r="D20" i="17"/>
  <c r="F18" i="17"/>
  <c r="H17" i="17"/>
  <c r="J16" i="17"/>
  <c r="D15" i="17"/>
  <c r="F13" i="17"/>
  <c r="H20" i="17"/>
  <c r="F17" i="17"/>
  <c r="H16" i="17"/>
  <c r="J14" i="17"/>
  <c r="J17" i="17"/>
  <c r="J15" i="17"/>
  <c r="J13" i="17"/>
  <c r="D12" i="12"/>
  <c r="C150" i="12"/>
  <c r="I17" i="12"/>
  <c r="M14" i="12"/>
  <c r="D16" i="12"/>
  <c r="D14" i="12"/>
  <c r="D15" i="12"/>
  <c r="C193" i="12"/>
  <c r="C185" i="12"/>
  <c r="C177" i="12"/>
  <c r="C169" i="12"/>
  <c r="C161" i="12"/>
  <c r="C153" i="12"/>
  <c r="C137" i="12"/>
  <c r="C123" i="12"/>
  <c r="C115" i="12"/>
  <c r="C198" i="12"/>
  <c r="C201" i="12"/>
  <c r="C205" i="12"/>
  <c r="C209" i="12"/>
  <c r="D19" i="12"/>
  <c r="D18" i="12"/>
  <c r="C194" i="12"/>
  <c r="D20" i="12"/>
  <c r="C178" i="12"/>
  <c r="C170" i="12"/>
  <c r="C162" i="12"/>
  <c r="C154" i="12"/>
  <c r="C124" i="12"/>
  <c r="C116" i="12"/>
  <c r="K21" i="12"/>
  <c r="K20" i="12"/>
  <c r="I13" i="12"/>
  <c r="F21" i="12"/>
  <c r="F20" i="12"/>
  <c r="D19" i="27"/>
  <c r="F16" i="11"/>
  <c r="F20" i="13"/>
  <c r="F16" i="13"/>
  <c r="F12" i="13"/>
  <c r="D32" i="26"/>
  <c r="D18" i="18"/>
  <c r="M11" i="9"/>
  <c r="D201" i="20"/>
  <c r="D202" i="20"/>
  <c r="D204" i="20"/>
  <c r="J21" i="19"/>
  <c r="H21" i="17"/>
  <c r="F18" i="18"/>
  <c r="C199" i="12"/>
  <c r="C203" i="12"/>
  <c r="C207" i="12"/>
  <c r="F22" i="19"/>
  <c r="D21" i="22"/>
  <c r="F19" i="27"/>
  <c r="F18" i="9"/>
  <c r="F18" i="13"/>
  <c r="F14" i="13"/>
  <c r="F10" i="13"/>
  <c r="H10" i="18"/>
  <c r="M21" i="12"/>
  <c r="C202" i="12"/>
  <c r="C206" i="12"/>
  <c r="F21" i="22"/>
  <c r="D21" i="23"/>
  <c r="F21" i="9"/>
  <c r="H21" i="12"/>
  <c r="D21" i="17"/>
  <c r="F21" i="13"/>
  <c r="D200" i="20"/>
  <c r="D14" i="20" l="1"/>
  <c r="C22" i="12"/>
  <c r="D16" i="20"/>
  <c r="D17" i="20"/>
  <c r="D15" i="20"/>
  <c r="C12" i="12"/>
  <c r="C16" i="12"/>
  <c r="C13" i="12"/>
  <c r="C19" i="12"/>
  <c r="C21" i="12"/>
  <c r="C20" i="12"/>
  <c r="C18" i="12"/>
  <c r="C17" i="12"/>
  <c r="C14" i="12"/>
  <c r="C15" i="12"/>
  <c r="D18" i="20"/>
  <c r="D192" i="20"/>
  <c r="D20" i="20"/>
  <c r="D19" i="20"/>
  <c r="F289" i="20" l="1"/>
  <c r="C289" i="20"/>
  <c r="D289" i="20" s="1"/>
</calcChain>
</file>

<file path=xl/sharedStrings.xml><?xml version="1.0" encoding="utf-8"?>
<sst xmlns="http://schemas.openxmlformats.org/spreadsheetml/2006/main" count="9873" uniqueCount="1380">
  <si>
    <t>2月</t>
  </si>
  <si>
    <t>3月</t>
  </si>
  <si>
    <t>4月</t>
  </si>
  <si>
    <t>5月</t>
  </si>
  <si>
    <t>6月</t>
  </si>
  <si>
    <t>7月</t>
  </si>
  <si>
    <t>8月</t>
  </si>
  <si>
    <t>9月</t>
  </si>
  <si>
    <t>11月</t>
  </si>
  <si>
    <t>12月</t>
  </si>
  <si>
    <t>10月</t>
  </si>
  <si>
    <t>10月</t>
    <phoneticPr fontId="6"/>
  </si>
  <si>
    <t>世帯数</t>
    <rPh sb="0" eb="3">
      <t>セタイスウ</t>
    </rPh>
    <phoneticPr fontId="5"/>
  </si>
  <si>
    <t>【 毎月推計人口 】</t>
    <rPh sb="2" eb="4">
      <t>マイツキ</t>
    </rPh>
    <rPh sb="4" eb="6">
      <t>スイケイ</t>
    </rPh>
    <rPh sb="6" eb="8">
      <t>ジンコウ</t>
    </rPh>
    <phoneticPr fontId="5"/>
  </si>
  <si>
    <t>月間増減</t>
    <rPh sb="0" eb="2">
      <t>ゲッカン</t>
    </rPh>
    <rPh sb="2" eb="4">
      <t>ゾウゲン</t>
    </rPh>
    <phoneticPr fontId="5"/>
  </si>
  <si>
    <t>転入等</t>
    <rPh sb="0" eb="2">
      <t>テンニュウ</t>
    </rPh>
    <rPh sb="2" eb="3">
      <t>トウ</t>
    </rPh>
    <phoneticPr fontId="5"/>
  </si>
  <si>
    <t>転出等</t>
    <rPh sb="0" eb="2">
      <t>テンシュツ</t>
    </rPh>
    <rPh sb="2" eb="3">
      <t>トウ</t>
    </rPh>
    <phoneticPr fontId="5"/>
  </si>
  <si>
    <t>出生</t>
    <rPh sb="0" eb="2">
      <t>シュッセイ</t>
    </rPh>
    <phoneticPr fontId="5"/>
  </si>
  <si>
    <t>死亡</t>
    <rPh sb="0" eb="2">
      <t>シボウ</t>
    </rPh>
    <phoneticPr fontId="5"/>
  </si>
  <si>
    <t>社会増減</t>
    <rPh sb="0" eb="2">
      <t>シャカイ</t>
    </rPh>
    <rPh sb="2" eb="4">
      <t>ゾウゲン</t>
    </rPh>
    <phoneticPr fontId="5"/>
  </si>
  <si>
    <t>自然増減</t>
    <rPh sb="0" eb="2">
      <t>シゼン</t>
    </rPh>
    <rPh sb="2" eb="4">
      <t>ゾウゲン</t>
    </rPh>
    <phoneticPr fontId="5"/>
  </si>
  <si>
    <t>人　口</t>
    <rPh sb="0" eb="1">
      <t>ヒト</t>
    </rPh>
    <rPh sb="2" eb="3">
      <t>クチ</t>
    </rPh>
    <phoneticPr fontId="5"/>
  </si>
  <si>
    <t xml:space="preserve"> 平成14年 1月</t>
    <rPh sb="1" eb="3">
      <t>ヘイセイ</t>
    </rPh>
    <phoneticPr fontId="4"/>
  </si>
  <si>
    <t>15年 1月</t>
    <phoneticPr fontId="5"/>
  </si>
  <si>
    <t>16年 1月</t>
    <phoneticPr fontId="5"/>
  </si>
  <si>
    <t>平成15年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</si>
  <si>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</si>
  <si>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10月</t>
    <phoneticPr fontId="6"/>
  </si>
  <si>
    <t>【 倒産件数 】</t>
    <rPh sb="2" eb="4">
      <t>トウサン</t>
    </rPh>
    <rPh sb="4" eb="6">
      <t>ケンスウ</t>
    </rPh>
    <phoneticPr fontId="5"/>
  </si>
  <si>
    <t>姫路市</t>
    <rPh sb="0" eb="3">
      <t>ヒメジシ</t>
    </rPh>
    <phoneticPr fontId="5"/>
  </si>
  <si>
    <t>全国</t>
    <rPh sb="0" eb="2">
      <t>ゼンコク</t>
    </rPh>
    <phoneticPr fontId="5"/>
  </si>
  <si>
    <t>【 新設住宅着工戸数 】</t>
    <rPh sb="2" eb="4">
      <t>シンセツ</t>
    </rPh>
    <rPh sb="4" eb="6">
      <t>ジュウタク</t>
    </rPh>
    <rPh sb="6" eb="8">
      <t>チャッコウ</t>
    </rPh>
    <rPh sb="8" eb="10">
      <t>コスウ</t>
    </rPh>
    <phoneticPr fontId="5"/>
  </si>
  <si>
    <t>【 有効求人倍率 】</t>
    <rPh sb="2" eb="4">
      <t>ユウコウ</t>
    </rPh>
    <rPh sb="4" eb="6">
      <t>キュウジン</t>
    </rPh>
    <rPh sb="6" eb="8">
      <t>バイリツ</t>
    </rPh>
    <phoneticPr fontId="5"/>
  </si>
  <si>
    <t>姫　路</t>
    <rPh sb="0" eb="1">
      <t>ヒメ</t>
    </rPh>
    <rPh sb="2" eb="3">
      <t>ミチ</t>
    </rPh>
    <phoneticPr fontId="5"/>
  </si>
  <si>
    <t>姫路＋
姫路南</t>
    <rPh sb="0" eb="2">
      <t>ヒ</t>
    </rPh>
    <rPh sb="4" eb="6">
      <t>ヒ</t>
    </rPh>
    <rPh sb="6" eb="7">
      <t>ミナミ</t>
    </rPh>
    <phoneticPr fontId="5"/>
  </si>
  <si>
    <t>姫路南</t>
    <rPh sb="0" eb="2">
      <t>ヒ</t>
    </rPh>
    <rPh sb="2" eb="3">
      <t>ミナミ</t>
    </rPh>
    <phoneticPr fontId="5"/>
  </si>
  <si>
    <t>兵庫県</t>
    <rPh sb="0" eb="3">
      <t>ヒョウゴケン</t>
    </rPh>
    <phoneticPr fontId="5"/>
  </si>
  <si>
    <t>平成14年度</t>
    <rPh sb="0" eb="2">
      <t>ヘイセイ</t>
    </rPh>
    <rPh sb="4" eb="5">
      <t>ネン</t>
    </rPh>
    <rPh sb="5" eb="6">
      <t>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</si>
  <si>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5"/>
  </si>
  <si>
    <t>平成16年度</t>
    <rPh sb="0" eb="2">
      <t>ヘイセイ</t>
    </rPh>
    <rPh sb="4" eb="5">
      <t>ネン</t>
    </rPh>
    <rPh sb="5" eb="6">
      <t>ド</t>
    </rPh>
    <phoneticPr fontId="5"/>
  </si>
  <si>
    <t xml:space="preserve"> 平成14年 4月</t>
    <rPh sb="1" eb="3">
      <t>ヘイセイ</t>
    </rPh>
    <phoneticPr fontId="4"/>
  </si>
  <si>
    <t>《資料》姫路市：帝国データバンク姫路支店</t>
    <rPh sb="1" eb="3">
      <t>シリョウ</t>
    </rPh>
    <rPh sb="4" eb="7">
      <t>ヒメジシ</t>
    </rPh>
    <rPh sb="8" eb="10">
      <t>テイコク</t>
    </rPh>
    <rPh sb="16" eb="18">
      <t>ヒメジ</t>
    </rPh>
    <rPh sb="18" eb="20">
      <t>シテン</t>
    </rPh>
    <phoneticPr fontId="5"/>
  </si>
  <si>
    <t>　　　　全　国：東京商工リサーチ</t>
    <rPh sb="4" eb="5">
      <t>ゼン</t>
    </rPh>
    <rPh sb="6" eb="7">
      <t>クニ</t>
    </rPh>
    <rPh sb="8" eb="10">
      <t>トウキョウ</t>
    </rPh>
    <rPh sb="10" eb="12">
      <t>ショウコウ</t>
    </rPh>
    <phoneticPr fontId="5"/>
  </si>
  <si>
    <t>年月</t>
    <phoneticPr fontId="5"/>
  </si>
  <si>
    <t>5月</t>
    <phoneticPr fontId="5"/>
  </si>
  <si>
    <t>10月</t>
    <phoneticPr fontId="6"/>
  </si>
  <si>
    <t>15年 1月</t>
    <phoneticPr fontId="5"/>
  </si>
  <si>
    <t>15年 4月</t>
    <phoneticPr fontId="5"/>
  </si>
  <si>
    <t>16年 1月</t>
    <phoneticPr fontId="5"/>
  </si>
  <si>
    <t>16年 4月</t>
    <phoneticPr fontId="5"/>
  </si>
  <si>
    <t>17年 1月</t>
    <phoneticPr fontId="5"/>
  </si>
  <si>
    <t>【 物価 】</t>
    <rPh sb="2" eb="4">
      <t>ブッカ</t>
    </rPh>
    <phoneticPr fontId="5"/>
  </si>
  <si>
    <t>消費者物価指数（総合）</t>
    <rPh sb="0" eb="3">
      <t>ショウヒシャ</t>
    </rPh>
    <rPh sb="3" eb="5">
      <t>ブッカ</t>
    </rPh>
    <rPh sb="5" eb="7">
      <t>シスウ</t>
    </rPh>
    <rPh sb="8" eb="10">
      <t>ソウゴウ</t>
    </rPh>
    <phoneticPr fontId="5"/>
  </si>
  <si>
    <t>中・西播磨</t>
    <rPh sb="0" eb="1">
      <t>ナカ</t>
    </rPh>
    <rPh sb="2" eb="3">
      <t>ニシ</t>
    </rPh>
    <rPh sb="3" eb="5">
      <t>ハリマ</t>
    </rPh>
    <phoneticPr fontId="5"/>
  </si>
  <si>
    <t>全　国</t>
    <rPh sb="0" eb="1">
      <t>ゼン</t>
    </rPh>
    <rPh sb="2" eb="3">
      <t>クニ</t>
    </rPh>
    <phoneticPr fontId="5"/>
  </si>
  <si>
    <t>国内企業
物価指数</t>
    <rPh sb="0" eb="2">
      <t>コクナイ</t>
    </rPh>
    <rPh sb="2" eb="4">
      <t>キギョウ</t>
    </rPh>
    <rPh sb="5" eb="7">
      <t>ブッカ</t>
    </rPh>
    <rPh sb="7" eb="9">
      <t>シスウ</t>
    </rPh>
    <phoneticPr fontId="5"/>
  </si>
  <si>
    <t>《資料》消費者物価指数（中西播磨・兵庫県）：兵庫県「兵庫の統計」</t>
    <rPh sb="1" eb="3">
      <t>シリョウ</t>
    </rPh>
    <rPh sb="4" eb="7">
      <t>ショウヒシャ</t>
    </rPh>
    <rPh sb="7" eb="9">
      <t>ブッカ</t>
    </rPh>
    <rPh sb="9" eb="11">
      <t>シスウ</t>
    </rPh>
    <rPh sb="12" eb="14">
      <t>ナカニシ</t>
    </rPh>
    <rPh sb="14" eb="16">
      <t>ハリマ</t>
    </rPh>
    <rPh sb="17" eb="20">
      <t>ヒョウゴケン</t>
    </rPh>
    <rPh sb="22" eb="25">
      <t>ヒョウゴケン</t>
    </rPh>
    <rPh sb="26" eb="28">
      <t>ヒョウゴ</t>
    </rPh>
    <rPh sb="29" eb="31">
      <t>トウケイ</t>
    </rPh>
    <phoneticPr fontId="5"/>
  </si>
  <si>
    <t>　　　　消費者物価指数（全国）：総務省統計局「消費者物価指数月報」</t>
    <rPh sb="4" eb="7">
      <t>ショウヒシャ</t>
    </rPh>
    <rPh sb="7" eb="9">
      <t>ブッカ</t>
    </rPh>
    <rPh sb="9" eb="11">
      <t>シスウ</t>
    </rPh>
    <rPh sb="12" eb="14">
      <t>ゼンコク</t>
    </rPh>
    <rPh sb="16" eb="19">
      <t>ソウムショウ</t>
    </rPh>
    <rPh sb="19" eb="21">
      <t>トウケイ</t>
    </rPh>
    <rPh sb="21" eb="22">
      <t>キョク</t>
    </rPh>
    <rPh sb="23" eb="25">
      <t>ショウヒ</t>
    </rPh>
    <rPh sb="25" eb="26">
      <t>シャ</t>
    </rPh>
    <rPh sb="26" eb="28">
      <t>ブッカ</t>
    </rPh>
    <rPh sb="28" eb="30">
      <t>シスウ</t>
    </rPh>
    <rPh sb="30" eb="32">
      <t>ゲッポウ</t>
    </rPh>
    <phoneticPr fontId="5"/>
  </si>
  <si>
    <t>　　　　国内企業物価指数：日本銀行</t>
    <rPh sb="4" eb="6">
      <t>コクナイ</t>
    </rPh>
    <rPh sb="6" eb="8">
      <t>キギョウ</t>
    </rPh>
    <rPh sb="8" eb="10">
      <t>ブッカ</t>
    </rPh>
    <rPh sb="10" eb="12">
      <t>シスウ</t>
    </rPh>
    <rPh sb="13" eb="15">
      <t>ニホン</t>
    </rPh>
    <rPh sb="15" eb="17">
      <t>ギンコウ</t>
    </rPh>
    <phoneticPr fontId="5"/>
  </si>
  <si>
    <t>5月</t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</si>
  <si>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</si>
  <si>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</si>
  <si>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サービス業</t>
    <rPh sb="4" eb="5">
      <t>ギョウ</t>
    </rPh>
    <phoneticPr fontId="5"/>
  </si>
  <si>
    <t>その他</t>
    <rPh sb="2" eb="3">
      <t>ホカ</t>
    </rPh>
    <phoneticPr fontId="5"/>
  </si>
  <si>
    <t>合　計</t>
    <rPh sb="0" eb="1">
      <t>ゴウ</t>
    </rPh>
    <rPh sb="2" eb="3">
      <t>ケイ</t>
    </rPh>
    <phoneticPr fontId="5"/>
  </si>
  <si>
    <t>《資料》姫路・姫路南公共職業安定所</t>
    <rPh sb="1" eb="3">
      <t>シリョウ</t>
    </rPh>
    <rPh sb="4" eb="6">
      <t>ヒ</t>
    </rPh>
    <rPh sb="7" eb="9">
      <t>ヒ</t>
    </rPh>
    <rPh sb="9" eb="10">
      <t>ミナミ</t>
    </rPh>
    <rPh sb="10" eb="12">
      <t>コウキョウ</t>
    </rPh>
    <rPh sb="12" eb="14">
      <t>ショクギョウ</t>
    </rPh>
    <rPh sb="14" eb="16">
      <t>アンテイ</t>
    </rPh>
    <rPh sb="16" eb="17">
      <t>ジョ</t>
    </rPh>
    <phoneticPr fontId="5"/>
  </si>
  <si>
    <t>卸売・
小売業</t>
    <rPh sb="0" eb="2">
      <t>オロシウリ</t>
    </rPh>
    <rPh sb="4" eb="6">
      <t>コウリ</t>
    </rPh>
    <rPh sb="6" eb="7">
      <t>ギョウ</t>
    </rPh>
    <phoneticPr fontId="5"/>
  </si>
  <si>
    <t>飲食店・
宿泊業</t>
    <rPh sb="0" eb="2">
      <t>インショク</t>
    </rPh>
    <rPh sb="2" eb="3">
      <t>テン</t>
    </rPh>
    <rPh sb="5" eb="7">
      <t>シュクハク</t>
    </rPh>
    <rPh sb="7" eb="8">
      <t>ギョウ</t>
    </rPh>
    <phoneticPr fontId="5"/>
  </si>
  <si>
    <t>情報
通信業</t>
    <rPh sb="0" eb="2">
      <t>ジョウホウ</t>
    </rPh>
    <rPh sb="3" eb="6">
      <t>ツウシンギョウ</t>
    </rPh>
    <phoneticPr fontId="5"/>
  </si>
  <si>
    <t>医療・
福祉</t>
    <rPh sb="0" eb="2">
      <t>イリョウ</t>
    </rPh>
    <rPh sb="4" eb="6">
      <t>フクシ</t>
    </rPh>
    <phoneticPr fontId="5"/>
  </si>
  <si>
    <t>中播磨
（百万円）</t>
    <rPh sb="0" eb="1">
      <t>ナカ</t>
    </rPh>
    <rPh sb="1" eb="3">
      <t>ハリマ</t>
    </rPh>
    <rPh sb="5" eb="8">
      <t>ヒャクマンエン</t>
    </rPh>
    <phoneticPr fontId="5"/>
  </si>
  <si>
    <t>全　国
（百万円）</t>
    <rPh sb="0" eb="1">
      <t>ゼン</t>
    </rPh>
    <rPh sb="2" eb="3">
      <t>クニ</t>
    </rPh>
    <rPh sb="5" eb="8">
      <t>ヒャクマンエン</t>
    </rPh>
    <phoneticPr fontId="5"/>
  </si>
  <si>
    <t>【 公共工事（請負金額）】</t>
    <rPh sb="2" eb="4">
      <t>コウキョウ</t>
    </rPh>
    <rPh sb="4" eb="6">
      <t>コウジ</t>
    </rPh>
    <rPh sb="7" eb="9">
      <t>ウケオイ</t>
    </rPh>
    <rPh sb="9" eb="11">
      <t>キンガク</t>
    </rPh>
    <phoneticPr fontId="5"/>
  </si>
  <si>
    <t>【 百貨店販売額 】</t>
    <rPh sb="2" eb="5">
      <t>ヒャッカテン</t>
    </rPh>
    <rPh sb="5" eb="7">
      <t>ハンバイ</t>
    </rPh>
    <rPh sb="7" eb="8">
      <t>ガク</t>
    </rPh>
    <phoneticPr fontId="5"/>
  </si>
  <si>
    <t>全　国
（億円）</t>
    <rPh sb="0" eb="1">
      <t>ゼン</t>
    </rPh>
    <rPh sb="2" eb="3">
      <t>クニ</t>
    </rPh>
    <rPh sb="5" eb="7">
      <t>オクエン</t>
    </rPh>
    <phoneticPr fontId="5"/>
  </si>
  <si>
    <t>姫路市・
加古川地区
（百万円）</t>
    <rPh sb="0" eb="3">
      <t>ヒメジシ</t>
    </rPh>
    <rPh sb="5" eb="8">
      <t>カコガワ</t>
    </rPh>
    <rPh sb="8" eb="10">
      <t>チク</t>
    </rPh>
    <rPh sb="12" eb="13">
      <t>ヒャク</t>
    </rPh>
    <rPh sb="13" eb="15">
      <t>マンエン</t>
    </rPh>
    <phoneticPr fontId="5"/>
  </si>
  <si>
    <t>年月</t>
    <phoneticPr fontId="5"/>
  </si>
  <si>
    <t>【 輸出入（姫路港）】</t>
    <rPh sb="2" eb="5">
      <t>ユシュツニュウ</t>
    </rPh>
    <rPh sb="6" eb="8">
      <t>ヒメジ</t>
    </rPh>
    <rPh sb="8" eb="9">
      <t>コウ</t>
    </rPh>
    <phoneticPr fontId="5"/>
  </si>
  <si>
    <t>【 輸出入（全国） 】</t>
    <rPh sb="2" eb="5">
      <t>ユシュツニュウ</t>
    </rPh>
    <rPh sb="6" eb="8">
      <t>ゼンコク</t>
    </rPh>
    <phoneticPr fontId="5"/>
  </si>
  <si>
    <t>輸出額
（百万円）</t>
    <rPh sb="0" eb="2">
      <t>ユシュツ</t>
    </rPh>
    <rPh sb="2" eb="3">
      <t>ガク</t>
    </rPh>
    <rPh sb="5" eb="8">
      <t>ヒャクマンエン</t>
    </rPh>
    <phoneticPr fontId="5"/>
  </si>
  <si>
    <t>輸入額
（百万円）</t>
    <rPh sb="0" eb="3">
      <t>ユニュウガク</t>
    </rPh>
    <rPh sb="5" eb="8">
      <t>ヒャクマンエン</t>
    </rPh>
    <phoneticPr fontId="5"/>
  </si>
  <si>
    <t>輸出額
（億円）</t>
    <rPh sb="0" eb="2">
      <t>ユシュツ</t>
    </rPh>
    <rPh sb="2" eb="3">
      <t>ガク</t>
    </rPh>
    <rPh sb="5" eb="7">
      <t>オクエン</t>
    </rPh>
    <phoneticPr fontId="5"/>
  </si>
  <si>
    <t>輸入額
（億円）</t>
    <rPh sb="0" eb="3">
      <t>ユニュウガク</t>
    </rPh>
    <rPh sb="5" eb="7">
      <t>オクエン</t>
    </rPh>
    <phoneticPr fontId="5"/>
  </si>
  <si>
    <t>年月</t>
    <phoneticPr fontId="5"/>
  </si>
  <si>
    <t>【 運輸 】</t>
    <rPh sb="2" eb="4">
      <t>ウンユ</t>
    </rPh>
    <phoneticPr fontId="5"/>
  </si>
  <si>
    <t>ＪＲ
乗車人員
（千人）</t>
    <rPh sb="3" eb="5">
      <t>ジョウシャ</t>
    </rPh>
    <rPh sb="5" eb="7">
      <t>ジンイン</t>
    </rPh>
    <rPh sb="9" eb="10">
      <t>セン</t>
    </rPh>
    <rPh sb="10" eb="11">
      <t>ニン</t>
    </rPh>
    <phoneticPr fontId="5"/>
  </si>
  <si>
    <t>《資料》ＪＲ乗車人員：西日本旅客鉄道㈱</t>
    <rPh sb="1" eb="3">
      <t>シリョウ</t>
    </rPh>
    <rPh sb="6" eb="8">
      <t>ジョウシャ</t>
    </rPh>
    <rPh sb="8" eb="10">
      <t>ジンイン</t>
    </rPh>
    <rPh sb="11" eb="14">
      <t>ニシニホン</t>
    </rPh>
    <rPh sb="14" eb="16">
      <t>リョキャク</t>
    </rPh>
    <rPh sb="16" eb="18">
      <t>テツドウ</t>
    </rPh>
    <phoneticPr fontId="5"/>
  </si>
  <si>
    <t>　　　　山陽電車乗車人員：山陽電気鉄道㈱</t>
    <rPh sb="4" eb="6">
      <t>サンヨウ</t>
    </rPh>
    <rPh sb="6" eb="8">
      <t>デンシャ</t>
    </rPh>
    <rPh sb="8" eb="10">
      <t>ジョウシャ</t>
    </rPh>
    <rPh sb="10" eb="12">
      <t>ジンイン</t>
    </rPh>
    <rPh sb="13" eb="15">
      <t>サンヨウ</t>
    </rPh>
    <rPh sb="15" eb="17">
      <t>デンキ</t>
    </rPh>
    <rPh sb="17" eb="19">
      <t>テツドウ</t>
    </rPh>
    <phoneticPr fontId="5"/>
  </si>
  <si>
    <t>注）パートを含む。</t>
    <rPh sb="0" eb="1">
      <t>チュウ</t>
    </rPh>
    <rPh sb="6" eb="7">
      <t>フク</t>
    </rPh>
    <phoneticPr fontId="5"/>
  </si>
  <si>
    <t>　　平成15年４月より集計方法の変更のため、平成14年以前は不明。</t>
    <rPh sb="13" eb="15">
      <t>ホウホウ</t>
    </rPh>
    <rPh sb="16" eb="18">
      <t>ヘンコウ</t>
    </rPh>
    <phoneticPr fontId="5"/>
  </si>
  <si>
    <t>平成17年</t>
    <rPh sb="0" eb="2">
      <t>ヘイセイ</t>
    </rPh>
    <rPh sb="4" eb="5">
      <t>ネン</t>
    </rPh>
    <phoneticPr fontId="5"/>
  </si>
  <si>
    <t>18年 1月</t>
    <phoneticPr fontId="5"/>
  </si>
  <si>
    <t>17年 4月</t>
    <phoneticPr fontId="4"/>
  </si>
  <si>
    <t>平成17年度</t>
    <rPh sb="0" eb="2">
      <t>ヘイセイ</t>
    </rPh>
    <rPh sb="4" eb="5">
      <t>ネン</t>
    </rPh>
    <rPh sb="5" eb="6">
      <t>ド</t>
    </rPh>
    <phoneticPr fontId="5"/>
  </si>
  <si>
    <t xml:space="preserve"> 17年 1月</t>
    <phoneticPr fontId="4"/>
  </si>
  <si>
    <t xml:space="preserve"> 平成18年 1月</t>
    <rPh sb="1" eb="3">
      <t>ヘイセイ</t>
    </rPh>
    <phoneticPr fontId="4"/>
  </si>
  <si>
    <t>19年 1月</t>
    <phoneticPr fontId="5"/>
  </si>
  <si>
    <t>平成18年</t>
    <rPh sb="0" eb="2">
      <t>ヘイセイ</t>
    </rPh>
    <rPh sb="4" eb="5">
      <t>ネン</t>
    </rPh>
    <phoneticPr fontId="5"/>
  </si>
  <si>
    <t>18年 4月</t>
    <phoneticPr fontId="5"/>
  </si>
  <si>
    <t>19年 1月</t>
    <phoneticPr fontId="5"/>
  </si>
  <si>
    <t>平成18年度</t>
    <rPh sb="0" eb="2">
      <t>ヘイセイ</t>
    </rPh>
    <rPh sb="4" eb="5">
      <t>ネン</t>
    </rPh>
    <rPh sb="5" eb="6">
      <t>ド</t>
    </rPh>
    <phoneticPr fontId="5"/>
  </si>
  <si>
    <t>18年 1月</t>
    <phoneticPr fontId="4"/>
  </si>
  <si>
    <t>18年 1月</t>
    <phoneticPr fontId="4"/>
  </si>
  <si>
    <t>19年 4月</t>
    <phoneticPr fontId="5"/>
  </si>
  <si>
    <t>20年 1月</t>
    <phoneticPr fontId="5"/>
  </si>
  <si>
    <t>姫路市主要指標</t>
    <rPh sb="0" eb="3">
      <t>ヒ</t>
    </rPh>
    <rPh sb="3" eb="5">
      <t>シュヨウ</t>
    </rPh>
    <rPh sb="5" eb="7">
      <t>シヒョウ</t>
    </rPh>
    <phoneticPr fontId="6"/>
  </si>
  <si>
    <t>前年比(％)</t>
    <rPh sb="0" eb="2">
      <t>ゼンネン</t>
    </rPh>
    <rPh sb="2" eb="3">
      <t>ヒ</t>
    </rPh>
    <phoneticPr fontId="5"/>
  </si>
  <si>
    <t>前年差(件数)</t>
    <rPh sb="0" eb="2">
      <t>ゼンネン</t>
    </rPh>
    <rPh sb="2" eb="3">
      <t>サ</t>
    </rPh>
    <rPh sb="4" eb="6">
      <t>ケンスウ</t>
    </rPh>
    <phoneticPr fontId="5"/>
  </si>
  <si>
    <t>年月</t>
    <phoneticPr fontId="5"/>
  </si>
  <si>
    <t xml:space="preserve"> 17年 1月</t>
    <phoneticPr fontId="4"/>
  </si>
  <si>
    <t>年月</t>
    <phoneticPr fontId="5"/>
  </si>
  <si>
    <t>火災発生
件　　数</t>
    <rPh sb="0" eb="2">
      <t>カサイ</t>
    </rPh>
    <rPh sb="2" eb="4">
      <t>ハッセイ</t>
    </rPh>
    <rPh sb="5" eb="6">
      <t>ケン</t>
    </rPh>
    <rPh sb="8" eb="9">
      <t>カズ</t>
    </rPh>
    <phoneticPr fontId="5"/>
  </si>
  <si>
    <t>17年 4月</t>
    <phoneticPr fontId="4"/>
  </si>
  <si>
    <t>18年 4月</t>
    <phoneticPr fontId="5"/>
  </si>
  <si>
    <t xml:space="preserve"> 17年 4月</t>
    <phoneticPr fontId="4"/>
  </si>
  <si>
    <t>【 気　　象 】</t>
    <rPh sb="2" eb="3">
      <t>キ</t>
    </rPh>
    <rPh sb="5" eb="6">
      <t>ゾウ</t>
    </rPh>
    <phoneticPr fontId="5"/>
  </si>
  <si>
    <t>降水量
（ｍｍ）</t>
    <rPh sb="0" eb="3">
      <t>コウスイリョウ</t>
    </rPh>
    <phoneticPr fontId="5"/>
  </si>
  <si>
    <t>前年差(℃)</t>
    <rPh sb="0" eb="2">
      <t>ゼンネン</t>
    </rPh>
    <rPh sb="2" eb="3">
      <t>サ</t>
    </rPh>
    <phoneticPr fontId="5"/>
  </si>
  <si>
    <t>件数</t>
    <rPh sb="0" eb="2">
      <t>ケンスウ</t>
    </rPh>
    <phoneticPr fontId="5"/>
  </si>
  <si>
    <t>全　　国</t>
    <rPh sb="0" eb="1">
      <t>ゼン</t>
    </rPh>
    <rPh sb="3" eb="4">
      <t>コク</t>
    </rPh>
    <phoneticPr fontId="5"/>
  </si>
  <si>
    <t>姫　路　市</t>
    <rPh sb="0" eb="1">
      <t>ヒメ</t>
    </rPh>
    <rPh sb="2" eb="3">
      <t>ロ</t>
    </rPh>
    <rPh sb="4" eb="5">
      <t>シ</t>
    </rPh>
    <phoneticPr fontId="5"/>
  </si>
  <si>
    <t>《資料》気象庁</t>
    <rPh sb="1" eb="3">
      <t>シリョウ</t>
    </rPh>
    <rPh sb="4" eb="7">
      <t>キショウチョウ</t>
    </rPh>
    <phoneticPr fontId="5"/>
  </si>
  <si>
    <t>※</t>
    <phoneticPr fontId="5"/>
  </si>
  <si>
    <t>平均気温
（℃）</t>
    <rPh sb="0" eb="2">
      <t>ヘイキン</t>
    </rPh>
    <rPh sb="2" eb="4">
      <t>キオン</t>
    </rPh>
    <phoneticPr fontId="5"/>
  </si>
  <si>
    <t xml:space="preserve">    平成16年12月の家島の平均気温は欠測を含む。</t>
    <rPh sb="4" eb="6">
      <t>ヘイセイ</t>
    </rPh>
    <rPh sb="8" eb="9">
      <t>ネン</t>
    </rPh>
    <rPh sb="11" eb="12">
      <t>ガツ</t>
    </rPh>
    <rPh sb="13" eb="15">
      <t>イエシマ</t>
    </rPh>
    <rPh sb="16" eb="18">
      <t>ヘイキン</t>
    </rPh>
    <rPh sb="18" eb="20">
      <t>キオン</t>
    </rPh>
    <rPh sb="21" eb="22">
      <t>ケツ</t>
    </rPh>
    <rPh sb="22" eb="23">
      <t>ソク</t>
    </rPh>
    <rPh sb="24" eb="25">
      <t>フク</t>
    </rPh>
    <phoneticPr fontId="5"/>
  </si>
  <si>
    <t>　　平成18年11月の家島の数値は欠測を含む。</t>
    <rPh sb="2" eb="4">
      <t>ヘイセイ</t>
    </rPh>
    <rPh sb="6" eb="7">
      <t>ネン</t>
    </rPh>
    <rPh sb="9" eb="10">
      <t>ガツ</t>
    </rPh>
    <rPh sb="11" eb="13">
      <t>イエシマ</t>
    </rPh>
    <rPh sb="14" eb="16">
      <t>スウチ</t>
    </rPh>
    <rPh sb="17" eb="18">
      <t>ケツ</t>
    </rPh>
    <rPh sb="18" eb="19">
      <t>ソク</t>
    </rPh>
    <rPh sb="20" eb="21">
      <t>フク</t>
    </rPh>
    <phoneticPr fontId="5"/>
  </si>
  <si>
    <t>負債額
（百万円）</t>
    <rPh sb="0" eb="2">
      <t>フサイ</t>
    </rPh>
    <rPh sb="2" eb="3">
      <t>ガク</t>
    </rPh>
    <rPh sb="5" eb="7">
      <t>ヒャクマン</t>
    </rPh>
    <rPh sb="7" eb="8">
      <t>エン</t>
    </rPh>
    <phoneticPr fontId="5"/>
  </si>
  <si>
    <t>…</t>
    <phoneticPr fontId="5"/>
  </si>
  <si>
    <t>注）ＪＲ乗車人員の平成17年度の数値には、香呂駅、溝口駅の数値を含む。</t>
    <rPh sb="0" eb="1">
      <t>チュウ</t>
    </rPh>
    <rPh sb="4" eb="6">
      <t>ジョウシャ</t>
    </rPh>
    <rPh sb="6" eb="8">
      <t>ジンイン</t>
    </rPh>
    <rPh sb="9" eb="11">
      <t>ヘイセイ</t>
    </rPh>
    <rPh sb="13" eb="14">
      <t>ネン</t>
    </rPh>
    <rPh sb="14" eb="15">
      <t>ド</t>
    </rPh>
    <rPh sb="16" eb="18">
      <t>スウチ</t>
    </rPh>
    <phoneticPr fontId="5"/>
  </si>
  <si>
    <t>【 交通事故（姫路市） 】</t>
    <rPh sb="2" eb="4">
      <t>コウツウ</t>
    </rPh>
    <rPh sb="4" eb="6">
      <t>ジコ</t>
    </rPh>
    <rPh sb="7" eb="10">
      <t>ヒメジシ</t>
    </rPh>
    <phoneticPr fontId="5"/>
  </si>
  <si>
    <t>【 消防（姫路市） 】</t>
    <rPh sb="2" eb="3">
      <t>ケ</t>
    </rPh>
    <rPh sb="3" eb="4">
      <t>ボウ</t>
    </rPh>
    <rPh sb="5" eb="8">
      <t>ヒメジシ</t>
    </rPh>
    <phoneticPr fontId="5"/>
  </si>
  <si>
    <t>【 産業分類別新規求人数（姫路市） 】</t>
    <rPh sb="2" eb="4">
      <t>サンギョウ</t>
    </rPh>
    <rPh sb="4" eb="6">
      <t>ブンルイ</t>
    </rPh>
    <rPh sb="6" eb="7">
      <t>ベツ</t>
    </rPh>
    <rPh sb="7" eb="9">
      <t>シンキ</t>
    </rPh>
    <rPh sb="9" eb="12">
      <t>キュウジンスウ</t>
    </rPh>
    <rPh sb="13" eb="16">
      <t>ヒメジシ</t>
    </rPh>
    <phoneticPr fontId="5"/>
  </si>
  <si>
    <t>発生件数</t>
    <rPh sb="0" eb="2">
      <t>ハッセイ</t>
    </rPh>
    <rPh sb="2" eb="4">
      <t>ケンスウ</t>
    </rPh>
    <phoneticPr fontId="5"/>
  </si>
  <si>
    <t>傷者数
（人）</t>
    <rPh sb="0" eb="1">
      <t>キズ</t>
    </rPh>
    <rPh sb="1" eb="2">
      <t>シャ</t>
    </rPh>
    <rPh sb="2" eb="3">
      <t>カズ</t>
    </rPh>
    <rPh sb="5" eb="6">
      <t>ヒト</t>
    </rPh>
    <phoneticPr fontId="5"/>
  </si>
  <si>
    <t>死者数
（人）</t>
    <rPh sb="0" eb="3">
      <t>シシャスウ</t>
    </rPh>
    <rPh sb="5" eb="6">
      <t>ニン</t>
    </rPh>
    <phoneticPr fontId="5"/>
  </si>
  <si>
    <t>前年差(人)</t>
    <rPh sb="0" eb="2">
      <t>ゼンネン</t>
    </rPh>
    <rPh sb="2" eb="3">
      <t>サ</t>
    </rPh>
    <rPh sb="4" eb="5">
      <t>ニン</t>
    </rPh>
    <phoneticPr fontId="5"/>
  </si>
  <si>
    <t>注）消費者物価指数（総合）の平成17年以前は平成12年＝100。</t>
    <rPh sb="0" eb="1">
      <t>チュウ</t>
    </rPh>
    <rPh sb="2" eb="5">
      <t>ショウヒシャ</t>
    </rPh>
    <rPh sb="5" eb="7">
      <t>ブッカ</t>
    </rPh>
    <rPh sb="7" eb="9">
      <t>シスウ</t>
    </rPh>
    <rPh sb="10" eb="12">
      <t>ソウゴウ</t>
    </rPh>
    <rPh sb="14" eb="16">
      <t>ヘイセイ</t>
    </rPh>
    <rPh sb="18" eb="19">
      <t>ネン</t>
    </rPh>
    <rPh sb="19" eb="21">
      <t>イゼン</t>
    </rPh>
    <rPh sb="22" eb="24">
      <t>ヘイセイ</t>
    </rPh>
    <rPh sb="26" eb="27">
      <t>ネン</t>
    </rPh>
    <phoneticPr fontId="5"/>
  </si>
  <si>
    <t>　　消費者物価指数（総合）の平成18年以降は平成17年＝100。</t>
    <rPh sb="2" eb="5">
      <t>ショウヒシャ</t>
    </rPh>
    <rPh sb="5" eb="7">
      <t>ブッカ</t>
    </rPh>
    <rPh sb="7" eb="9">
      <t>シスウ</t>
    </rPh>
    <rPh sb="10" eb="12">
      <t>ソウゴウ</t>
    </rPh>
    <rPh sb="14" eb="16">
      <t>ヘイセイ</t>
    </rPh>
    <rPh sb="18" eb="19">
      <t>ネン</t>
    </rPh>
    <rPh sb="19" eb="21">
      <t>イコウ</t>
    </rPh>
    <rPh sb="22" eb="24">
      <t>ヘイセイ</t>
    </rPh>
    <rPh sb="26" eb="27">
      <t>ネン</t>
    </rPh>
    <phoneticPr fontId="5"/>
  </si>
  <si>
    <t>　　国内企業物価指数は平成12年＝100。</t>
    <rPh sb="2" eb="4">
      <t>コクナイ</t>
    </rPh>
    <rPh sb="4" eb="6">
      <t>キギョウ</t>
    </rPh>
    <rPh sb="6" eb="8">
      <t>ブッカ</t>
    </rPh>
    <rPh sb="8" eb="10">
      <t>シスウ</t>
    </rPh>
    <rPh sb="11" eb="13">
      <t>ヘイセイ</t>
    </rPh>
    <rPh sb="15" eb="16">
      <t>ネン</t>
    </rPh>
    <phoneticPr fontId="5"/>
  </si>
  <si>
    <t>年月</t>
    <phoneticPr fontId="5"/>
  </si>
  <si>
    <t>…</t>
    <phoneticPr fontId="5"/>
  </si>
  <si>
    <t>※</t>
    <phoneticPr fontId="5"/>
  </si>
  <si>
    <t>…</t>
    <phoneticPr fontId="5"/>
  </si>
  <si>
    <t>※</t>
    <phoneticPr fontId="5"/>
  </si>
  <si>
    <t>…</t>
  </si>
  <si>
    <t>年月</t>
    <phoneticPr fontId="5"/>
  </si>
  <si>
    <t>15年 4月</t>
    <phoneticPr fontId="5"/>
  </si>
  <si>
    <t>16年 1月</t>
    <phoneticPr fontId="5"/>
  </si>
  <si>
    <t>16年 4月</t>
    <phoneticPr fontId="5"/>
  </si>
  <si>
    <t>17年 1月</t>
    <phoneticPr fontId="5"/>
  </si>
  <si>
    <t>17年 4月</t>
    <phoneticPr fontId="5"/>
  </si>
  <si>
    <t>18年 1月</t>
    <phoneticPr fontId="5"/>
  </si>
  <si>
    <t>18年 4月</t>
    <phoneticPr fontId="5"/>
  </si>
  <si>
    <t>19年 1月</t>
    <phoneticPr fontId="5"/>
  </si>
  <si>
    <t>19年 4月</t>
    <phoneticPr fontId="5"/>
  </si>
  <si>
    <t>20年 1月</t>
    <phoneticPr fontId="5"/>
  </si>
  <si>
    <t>19年 4月</t>
    <phoneticPr fontId="5"/>
  </si>
  <si>
    <t>20年 1月</t>
    <phoneticPr fontId="5"/>
  </si>
  <si>
    <t>平成18年度</t>
    <rPh sb="0" eb="2">
      <t>ヘイセイ</t>
    </rPh>
    <rPh sb="4" eb="6">
      <t>ネンド</t>
    </rPh>
    <phoneticPr fontId="5"/>
  </si>
  <si>
    <t>19年 4月</t>
    <phoneticPr fontId="5"/>
  </si>
  <si>
    <t>20年 1月</t>
    <phoneticPr fontId="5"/>
  </si>
  <si>
    <t>年　　月</t>
    <phoneticPr fontId="5"/>
  </si>
  <si>
    <t>注）平成17年５月より基準改定があったため、姫路市の平成17年度計及び平成17年４月については参考値。</t>
    <rPh sb="0" eb="1">
      <t>チュウ</t>
    </rPh>
    <rPh sb="2" eb="4">
      <t>ヘイセイ</t>
    </rPh>
    <rPh sb="6" eb="7">
      <t>ネン</t>
    </rPh>
    <rPh sb="8" eb="9">
      <t>ガツ</t>
    </rPh>
    <rPh sb="11" eb="13">
      <t>キジュン</t>
    </rPh>
    <rPh sb="13" eb="15">
      <t>カイテイ</t>
    </rPh>
    <rPh sb="22" eb="25">
      <t>ヒメジシ</t>
    </rPh>
    <rPh sb="26" eb="28">
      <t>ヘイセイ</t>
    </rPh>
    <rPh sb="30" eb="32">
      <t>ネンド</t>
    </rPh>
    <rPh sb="32" eb="33">
      <t>ケイ</t>
    </rPh>
    <rPh sb="33" eb="34">
      <t>オヨ</t>
    </rPh>
    <rPh sb="35" eb="37">
      <t>ヘイセイ</t>
    </rPh>
    <rPh sb="39" eb="40">
      <t>ネン</t>
    </rPh>
    <rPh sb="41" eb="42">
      <t>ガツ</t>
    </rPh>
    <rPh sb="47" eb="49">
      <t>サンコウ</t>
    </rPh>
    <rPh sb="49" eb="50">
      <t>チ</t>
    </rPh>
    <phoneticPr fontId="5"/>
  </si>
  <si>
    <t>－</t>
    <phoneticPr fontId="5"/>
  </si>
  <si>
    <t>7月</t>
    <phoneticPr fontId="5"/>
  </si>
  <si>
    <t>姫路観測所</t>
    <rPh sb="0" eb="1">
      <t>ヒメ</t>
    </rPh>
    <rPh sb="1" eb="2">
      <t>ロ</t>
    </rPh>
    <rPh sb="2" eb="4">
      <t>カンソク</t>
    </rPh>
    <rPh sb="4" eb="5">
      <t>ジョ</t>
    </rPh>
    <phoneticPr fontId="5"/>
  </si>
  <si>
    <t>家島観測所</t>
    <rPh sb="0" eb="1">
      <t>イエ</t>
    </rPh>
    <rPh sb="1" eb="2">
      <t>シマ</t>
    </rPh>
    <rPh sb="2" eb="4">
      <t>カンソク</t>
    </rPh>
    <rPh sb="4" eb="5">
      <t>ジョ</t>
    </rPh>
    <phoneticPr fontId="5"/>
  </si>
  <si>
    <t>救急
出場件数</t>
    <rPh sb="0" eb="2">
      <t>キュウキュウ</t>
    </rPh>
    <rPh sb="3" eb="5">
      <t>シュツジョウ</t>
    </rPh>
    <rPh sb="5" eb="7">
      <t>ケンスウ</t>
    </rPh>
    <phoneticPr fontId="5"/>
  </si>
  <si>
    <t>20年 1月</t>
    <phoneticPr fontId="5"/>
  </si>
  <si>
    <t>20年 4月</t>
    <phoneticPr fontId="5"/>
  </si>
  <si>
    <t>平成19年</t>
    <rPh sb="0" eb="2">
      <t>ヘイセイ</t>
    </rPh>
    <rPh sb="4" eb="5">
      <t>ネン</t>
    </rPh>
    <phoneticPr fontId="5"/>
  </si>
  <si>
    <t>…</t>
    <phoneticPr fontId="5"/>
  </si>
  <si>
    <t>数値は一般とパートを合わせたもの</t>
    <rPh sb="0" eb="2">
      <t>スウチ</t>
    </rPh>
    <rPh sb="3" eb="5">
      <t>イッパン</t>
    </rPh>
    <rPh sb="10" eb="11">
      <t>ア</t>
    </rPh>
    <phoneticPr fontId="5"/>
  </si>
  <si>
    <t>平成19年度</t>
    <rPh sb="0" eb="2">
      <t>ヘイセイ</t>
    </rPh>
    <rPh sb="4" eb="5">
      <t>ネン</t>
    </rPh>
    <rPh sb="5" eb="6">
      <t>ド</t>
    </rPh>
    <phoneticPr fontId="5"/>
  </si>
  <si>
    <t>平成19年度</t>
    <rPh sb="0" eb="2">
      <t>ヘイセイ</t>
    </rPh>
    <rPh sb="4" eb="6">
      <t>ネンド</t>
    </rPh>
    <phoneticPr fontId="5"/>
  </si>
  <si>
    <t>　　平成20年3月の国内企業物価指数は速報値。</t>
    <rPh sb="2" eb="4">
      <t>ヘイセイ</t>
    </rPh>
    <rPh sb="6" eb="7">
      <t>ネン</t>
    </rPh>
    <rPh sb="8" eb="9">
      <t>ガツ</t>
    </rPh>
    <rPh sb="10" eb="12">
      <t>コクナイ</t>
    </rPh>
    <rPh sb="12" eb="14">
      <t>キギョウ</t>
    </rPh>
    <rPh sb="14" eb="16">
      <t>ブッカ</t>
    </rPh>
    <rPh sb="16" eb="18">
      <t>シスウ</t>
    </rPh>
    <rPh sb="19" eb="22">
      <t>ソクホウチ</t>
    </rPh>
    <phoneticPr fontId="5"/>
  </si>
  <si>
    <t>　　平成20年の月別消費者物価指数は速報値。</t>
    <rPh sb="2" eb="4">
      <t>ヘイセイ</t>
    </rPh>
    <rPh sb="6" eb="7">
      <t>ネン</t>
    </rPh>
    <rPh sb="8" eb="10">
      <t>ツキベツ</t>
    </rPh>
    <rPh sb="10" eb="13">
      <t>ショウヒシャ</t>
    </rPh>
    <rPh sb="13" eb="15">
      <t>ブッカ</t>
    </rPh>
    <rPh sb="15" eb="17">
      <t>シスウ</t>
    </rPh>
    <rPh sb="18" eb="21">
      <t>ソクホウチ</t>
    </rPh>
    <phoneticPr fontId="5"/>
  </si>
  <si>
    <t>20年 4月</t>
    <phoneticPr fontId="5"/>
  </si>
  <si>
    <t>21年 1月</t>
    <phoneticPr fontId="5"/>
  </si>
  <si>
    <t>公 　　表　 　終　　 了</t>
    <rPh sb="0" eb="1">
      <t>コウ</t>
    </rPh>
    <rPh sb="4" eb="5">
      <t>オモテ</t>
    </rPh>
    <rPh sb="8" eb="9">
      <t>シュウ</t>
    </rPh>
    <rPh sb="12" eb="13">
      <t>リョウ</t>
    </rPh>
    <phoneticPr fontId="5"/>
  </si>
  <si>
    <t>21年 1月</t>
    <phoneticPr fontId="5"/>
  </si>
  <si>
    <t>兵庫県による中播磨・兵庫県の消費者物価指数の発表が中止になったため、本項目の公表は平成20年3月分をもって終了しました。</t>
    <rPh sb="0" eb="3">
      <t>ヒョウゴケン</t>
    </rPh>
    <rPh sb="6" eb="7">
      <t>ナカ</t>
    </rPh>
    <rPh sb="7" eb="9">
      <t>ハリマ</t>
    </rPh>
    <rPh sb="10" eb="13">
      <t>ヒョウゴケン</t>
    </rPh>
    <rPh sb="14" eb="17">
      <t>ショウヒシャ</t>
    </rPh>
    <rPh sb="17" eb="19">
      <t>ブッカ</t>
    </rPh>
    <rPh sb="19" eb="21">
      <t>シスウ</t>
    </rPh>
    <rPh sb="22" eb="24">
      <t>ハッピョウ</t>
    </rPh>
    <rPh sb="25" eb="27">
      <t>チュウシ</t>
    </rPh>
    <rPh sb="34" eb="35">
      <t>ホン</t>
    </rPh>
    <rPh sb="35" eb="37">
      <t>コウモク</t>
    </rPh>
    <rPh sb="38" eb="40">
      <t>コウヒョウ</t>
    </rPh>
    <rPh sb="41" eb="43">
      <t>ヘイセイ</t>
    </rPh>
    <rPh sb="45" eb="46">
      <t>ネン</t>
    </rPh>
    <rPh sb="47" eb="48">
      <t>ガツ</t>
    </rPh>
    <rPh sb="48" eb="49">
      <t>ブン</t>
    </rPh>
    <rPh sb="53" eb="55">
      <t>シュウリョウ</t>
    </rPh>
    <phoneticPr fontId="5"/>
  </si>
  <si>
    <t xml:space="preserve">     また、平成19年度計は平成20年3月15日開業のはりま勝原駅の乗車人員は含んでいない。</t>
    <rPh sb="8" eb="10">
      <t>ヘイセイ</t>
    </rPh>
    <rPh sb="12" eb="13">
      <t>ネン</t>
    </rPh>
    <rPh sb="13" eb="14">
      <t>ド</t>
    </rPh>
    <rPh sb="14" eb="15">
      <t>ケイ</t>
    </rPh>
    <rPh sb="16" eb="18">
      <t>ヘイセイ</t>
    </rPh>
    <rPh sb="20" eb="21">
      <t>ネン</t>
    </rPh>
    <rPh sb="22" eb="23">
      <t>ガツ</t>
    </rPh>
    <rPh sb="25" eb="26">
      <t>ニチ</t>
    </rPh>
    <rPh sb="26" eb="28">
      <t>カイギョウ</t>
    </rPh>
    <rPh sb="32" eb="34">
      <t>カツハラ</t>
    </rPh>
    <rPh sb="34" eb="35">
      <t>エキ</t>
    </rPh>
    <rPh sb="36" eb="38">
      <t>ジョウシャ</t>
    </rPh>
    <rPh sb="38" eb="40">
      <t>ジンイン</t>
    </rPh>
    <rPh sb="41" eb="42">
      <t>フク</t>
    </rPh>
    <phoneticPr fontId="5"/>
  </si>
  <si>
    <t>平成14年</t>
    <rPh sb="0" eb="2">
      <t>ヘイセイ</t>
    </rPh>
    <rPh sb="4" eb="5">
      <t>ネン</t>
    </rPh>
    <phoneticPr fontId="5"/>
  </si>
  <si>
    <t>前年比(%)</t>
    <rPh sb="0" eb="2">
      <t>ゼンネン</t>
    </rPh>
    <rPh sb="2" eb="3">
      <t>ヒ</t>
    </rPh>
    <phoneticPr fontId="5"/>
  </si>
  <si>
    <t>平成12年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</si>
  <si>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</si>
  <si>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平成8年</t>
    <rPh sb="0" eb="2">
      <t>ヘイセイ</t>
    </rPh>
    <rPh sb="3" eb="4">
      <t>ネン</t>
    </rPh>
    <phoneticPr fontId="5"/>
  </si>
  <si>
    <t>平成9年</t>
    <rPh sb="0" eb="2">
      <t>ヘイセイ</t>
    </rPh>
    <rPh sb="3" eb="4">
      <t>ネン</t>
    </rPh>
    <phoneticPr fontId="5"/>
  </si>
  <si>
    <t>平成10年</t>
    <rPh sb="0" eb="2">
      <t>ヘイセイ</t>
    </rPh>
    <rPh sb="4" eb="5">
      <t>ネン</t>
    </rPh>
    <phoneticPr fontId="5"/>
  </si>
  <si>
    <t>平成11年</t>
    <rPh sb="0" eb="2">
      <t>ヘイセイ</t>
    </rPh>
    <rPh sb="4" eb="5">
      <t>ネン</t>
    </rPh>
    <phoneticPr fontId="5"/>
  </si>
  <si>
    <t>平成3年</t>
    <rPh sb="0" eb="2">
      <t>ヘイセイ</t>
    </rPh>
    <rPh sb="3" eb="4">
      <t>ネン</t>
    </rPh>
    <phoneticPr fontId="5"/>
  </si>
  <si>
    <t>平成4年</t>
    <rPh sb="0" eb="2">
      <t>ヘイセイ</t>
    </rPh>
    <rPh sb="3" eb="4">
      <t>ネン</t>
    </rPh>
    <phoneticPr fontId="5"/>
  </si>
  <si>
    <t>平成5年</t>
    <rPh sb="0" eb="2">
      <t>ヘイセイ</t>
    </rPh>
    <rPh sb="3" eb="4">
      <t>ネン</t>
    </rPh>
    <phoneticPr fontId="5"/>
  </si>
  <si>
    <t>平成6年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</si>
  <si>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</si>
  <si>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【 ガソリン小売価格 】</t>
    <rPh sb="6" eb="8">
      <t>コウリ</t>
    </rPh>
    <rPh sb="8" eb="10">
      <t>カカク</t>
    </rPh>
    <phoneticPr fontId="5"/>
  </si>
  <si>
    <t>姫路　　　　　　(円/ℓl)</t>
    <rPh sb="0" eb="2">
      <t>ヒメジ</t>
    </rPh>
    <rPh sb="9" eb="10">
      <t>エン</t>
    </rPh>
    <phoneticPr fontId="5"/>
  </si>
  <si>
    <t>東京都区部　　(円/ℓ)</t>
    <rPh sb="0" eb="2">
      <t>トウキョウ</t>
    </rPh>
    <rPh sb="2" eb="3">
      <t>ト</t>
    </rPh>
    <rPh sb="3" eb="5">
      <t>クブ</t>
    </rPh>
    <rPh sb="8" eb="9">
      <t>エン</t>
    </rPh>
    <phoneticPr fontId="5"/>
  </si>
  <si>
    <t>14年 1月</t>
    <phoneticPr fontId="5"/>
  </si>
  <si>
    <t>13年 1月</t>
    <phoneticPr fontId="5"/>
  </si>
  <si>
    <t>-</t>
  </si>
  <si>
    <t>-</t>
    <phoneticPr fontId="5"/>
  </si>
  <si>
    <t>姫路南公共職業安定所は平成20年6月に廃止されました</t>
    <rPh sb="0" eb="2">
      <t>ヒメジ</t>
    </rPh>
    <rPh sb="2" eb="3">
      <t>ミナミ</t>
    </rPh>
    <rPh sb="3" eb="5">
      <t>コウキョウ</t>
    </rPh>
    <rPh sb="5" eb="7">
      <t>ショクギョウ</t>
    </rPh>
    <rPh sb="7" eb="9">
      <t>アンテイ</t>
    </rPh>
    <rPh sb="9" eb="10">
      <t>ショ</t>
    </rPh>
    <rPh sb="11" eb="13">
      <t>ヘイセイ</t>
    </rPh>
    <rPh sb="15" eb="16">
      <t>ネン</t>
    </rPh>
    <rPh sb="17" eb="18">
      <t>ガツ</t>
    </rPh>
    <rPh sb="19" eb="21">
      <t>ハイシ</t>
    </rPh>
    <phoneticPr fontId="5"/>
  </si>
  <si>
    <t>-</t>
    <phoneticPr fontId="5"/>
  </si>
  <si>
    <t xml:space="preserve">  </t>
    <phoneticPr fontId="5"/>
  </si>
  <si>
    <t>平成20年</t>
    <rPh sb="0" eb="2">
      <t>ヘイセイ</t>
    </rPh>
    <rPh sb="4" eb="5">
      <t>ネン</t>
    </rPh>
    <phoneticPr fontId="5"/>
  </si>
  <si>
    <t>平成20年度</t>
    <rPh sb="0" eb="2">
      <t>ヘイセイ</t>
    </rPh>
    <rPh sb="4" eb="5">
      <t>ネン</t>
    </rPh>
    <rPh sb="5" eb="6">
      <t>ド</t>
    </rPh>
    <phoneticPr fontId="5"/>
  </si>
  <si>
    <t>平成20年度</t>
    <rPh sb="0" eb="2">
      <t>ヘイセイ</t>
    </rPh>
    <rPh sb="4" eb="6">
      <t>ネンド</t>
    </rPh>
    <phoneticPr fontId="5"/>
  </si>
  <si>
    <t>21年 4月</t>
    <phoneticPr fontId="5"/>
  </si>
  <si>
    <t>22年 1月</t>
    <phoneticPr fontId="5"/>
  </si>
  <si>
    <t>22年 1月</t>
    <phoneticPr fontId="5"/>
  </si>
  <si>
    <t>平成21年</t>
    <rPh sb="0" eb="2">
      <t>ヘイセイ</t>
    </rPh>
    <rPh sb="4" eb="5">
      <t>ネン</t>
    </rPh>
    <phoneticPr fontId="5"/>
  </si>
  <si>
    <t>22年 1月</t>
    <phoneticPr fontId="5"/>
  </si>
  <si>
    <t>平成21年度</t>
    <rPh sb="0" eb="2">
      <t>ヘイセイ</t>
    </rPh>
    <rPh sb="4" eb="5">
      <t>ネン</t>
    </rPh>
    <rPh sb="5" eb="6">
      <t>ド</t>
    </rPh>
    <phoneticPr fontId="5"/>
  </si>
  <si>
    <t>平成21年度</t>
    <rPh sb="0" eb="2">
      <t>ヘイセイ</t>
    </rPh>
    <rPh sb="4" eb="6">
      <t>ネンド</t>
    </rPh>
    <phoneticPr fontId="5"/>
  </si>
  <si>
    <t>22年 4月</t>
    <phoneticPr fontId="5"/>
  </si>
  <si>
    <t>2月</t>
    <phoneticPr fontId="5"/>
  </si>
  <si>
    <t>23年 1月</t>
    <phoneticPr fontId="5"/>
  </si>
  <si>
    <t>23年　1月</t>
    <rPh sb="2" eb="3">
      <t>ネン</t>
    </rPh>
    <phoneticPr fontId="5"/>
  </si>
  <si>
    <t>平成22年</t>
    <rPh sb="0" eb="2">
      <t>ヘイセイ</t>
    </rPh>
    <rPh sb="4" eb="5">
      <t>ネン</t>
    </rPh>
    <phoneticPr fontId="5"/>
  </si>
  <si>
    <t>　2月</t>
    <phoneticPr fontId="5"/>
  </si>
  <si>
    <t>《資料》国土交通省</t>
    <rPh sb="1" eb="3">
      <t>シリョウ</t>
    </rPh>
    <rPh sb="4" eb="6">
      <t>コクド</t>
    </rPh>
    <rPh sb="6" eb="8">
      <t>コウツウ</t>
    </rPh>
    <rPh sb="8" eb="9">
      <t>ショウ</t>
    </rPh>
    <phoneticPr fontId="5"/>
  </si>
  <si>
    <t>　3月</t>
  </si>
  <si>
    <t>　4月</t>
  </si>
  <si>
    <t>《資料》中播磨：西日本建設業保証㈱「公共工事動向」</t>
    <rPh sb="1" eb="3">
      <t>シリョウ</t>
    </rPh>
    <rPh sb="4" eb="5">
      <t>ナカ</t>
    </rPh>
    <rPh sb="5" eb="7">
      <t>ハリマ</t>
    </rPh>
    <rPh sb="8" eb="17">
      <t>ニシ</t>
    </rPh>
    <rPh sb="18" eb="20">
      <t>コウキョウ</t>
    </rPh>
    <rPh sb="20" eb="22">
      <t>コウジ</t>
    </rPh>
    <rPh sb="22" eb="24">
      <t>ドウコウ</t>
    </rPh>
    <phoneticPr fontId="5"/>
  </si>
  <si>
    <t>　　　　全国：国土交通省「建設工事受注動態統計調査」</t>
    <rPh sb="4" eb="5">
      <t>ゼン</t>
    </rPh>
    <rPh sb="5" eb="6">
      <t>クニ</t>
    </rPh>
    <rPh sb="7" eb="9">
      <t>コクド</t>
    </rPh>
    <rPh sb="9" eb="11">
      <t>コウツウ</t>
    </rPh>
    <rPh sb="11" eb="12">
      <t>ショウ</t>
    </rPh>
    <rPh sb="13" eb="15">
      <t>ケンセツ</t>
    </rPh>
    <rPh sb="15" eb="17">
      <t>コウジ</t>
    </rPh>
    <rPh sb="17" eb="19">
      <t>ジュチュウ</t>
    </rPh>
    <rPh sb="19" eb="21">
      <t>ドウタイ</t>
    </rPh>
    <rPh sb="21" eb="23">
      <t>トウケイ</t>
    </rPh>
    <rPh sb="23" eb="25">
      <t>チョウサ</t>
    </rPh>
    <phoneticPr fontId="5"/>
  </si>
  <si>
    <t>注）・中播磨・・・姫路市、市川町、福崎町、神河町</t>
    <rPh sb="0" eb="1">
      <t>チュウ</t>
    </rPh>
    <rPh sb="3" eb="4">
      <t>ナカ</t>
    </rPh>
    <rPh sb="4" eb="6">
      <t>ハリマ</t>
    </rPh>
    <rPh sb="9" eb="12">
      <t>ヒメジシ</t>
    </rPh>
    <rPh sb="13" eb="16">
      <t>イチカワチョウ</t>
    </rPh>
    <rPh sb="17" eb="20">
      <t>フクサキチョウ</t>
    </rPh>
    <rPh sb="21" eb="22">
      <t>カミ</t>
    </rPh>
    <rPh sb="22" eb="23">
      <t>カワ</t>
    </rPh>
    <rPh sb="23" eb="24">
      <t>チョウ</t>
    </rPh>
    <phoneticPr fontId="5"/>
  </si>
  <si>
    <t>　　・全国の数値は1件500万円以上の工事</t>
    <rPh sb="3" eb="5">
      <t>ゼンコク</t>
    </rPh>
    <rPh sb="6" eb="8">
      <t>スウチ</t>
    </rPh>
    <rPh sb="10" eb="11">
      <t>ケン</t>
    </rPh>
    <rPh sb="14" eb="16">
      <t>マンエン</t>
    </rPh>
    <rPh sb="16" eb="18">
      <t>イジョウ</t>
    </rPh>
    <rPh sb="19" eb="21">
      <t>コウジ</t>
    </rPh>
    <phoneticPr fontId="5"/>
  </si>
  <si>
    <t>23年 4月</t>
    <phoneticPr fontId="5"/>
  </si>
  <si>
    <t xml:space="preserve"> 5月</t>
    <phoneticPr fontId="5"/>
  </si>
  <si>
    <t xml:space="preserve"> 6月</t>
  </si>
  <si>
    <t xml:space="preserve"> 7月</t>
  </si>
  <si>
    <t xml:space="preserve"> 8月</t>
  </si>
  <si>
    <t xml:space="preserve"> 9月</t>
  </si>
  <si>
    <t xml:space="preserve"> 10月</t>
  </si>
  <si>
    <t xml:space="preserve"> 11月</t>
  </si>
  <si>
    <t xml:space="preserve"> 12月</t>
  </si>
  <si>
    <t>24年 1月</t>
    <phoneticPr fontId="5"/>
  </si>
  <si>
    <t xml:space="preserve"> 2月</t>
    <phoneticPr fontId="5"/>
  </si>
  <si>
    <t xml:space="preserve"> 3月</t>
    <phoneticPr fontId="5"/>
  </si>
  <si>
    <t>　5月</t>
  </si>
  <si>
    <t>　6月</t>
  </si>
  <si>
    <t>　7月</t>
  </si>
  <si>
    <t>　8月</t>
  </si>
  <si>
    <t>　9月</t>
  </si>
  <si>
    <t>　10月</t>
  </si>
  <si>
    <t>　11月</t>
  </si>
  <si>
    <t>　12月</t>
  </si>
  <si>
    <t xml:space="preserve"> 4月</t>
  </si>
  <si>
    <t xml:space="preserve"> 5月</t>
  </si>
  <si>
    <t>平成22年度</t>
    <rPh sb="0" eb="2">
      <t>ヘイセイ</t>
    </rPh>
    <rPh sb="4" eb="5">
      <t>ネン</t>
    </rPh>
    <rPh sb="5" eb="6">
      <t>ド</t>
    </rPh>
    <phoneticPr fontId="5"/>
  </si>
  <si>
    <t>平成22年度</t>
    <rPh sb="0" eb="2">
      <t>ヘイセイ</t>
    </rPh>
    <rPh sb="4" eb="6">
      <t>ネンド</t>
    </rPh>
    <phoneticPr fontId="5"/>
  </si>
  <si>
    <t>山陽電鉄　　姫路駅
乗車人員
（人）</t>
    <rPh sb="0" eb="2">
      <t>サンヨウ</t>
    </rPh>
    <rPh sb="2" eb="4">
      <t>デンテツ</t>
    </rPh>
    <rPh sb="6" eb="9">
      <t>ヒメジエキ</t>
    </rPh>
    <rPh sb="10" eb="12">
      <t>ジョウシャ</t>
    </rPh>
    <rPh sb="12" eb="14">
      <t>ジンイン</t>
    </rPh>
    <rPh sb="16" eb="17">
      <t>ニン</t>
    </rPh>
    <phoneticPr fontId="5"/>
  </si>
  <si>
    <t>22年 1月</t>
    <phoneticPr fontId="5"/>
  </si>
  <si>
    <t xml:space="preserve"> 3月</t>
  </si>
  <si>
    <t xml:space="preserve"> 12月</t>
    <phoneticPr fontId="5"/>
  </si>
  <si>
    <t>24年　1月</t>
    <rPh sb="2" eb="3">
      <t>ネン</t>
    </rPh>
    <phoneticPr fontId="5"/>
  </si>
  <si>
    <t>24年 4月</t>
    <phoneticPr fontId="5"/>
  </si>
  <si>
    <t>25年 1月</t>
    <phoneticPr fontId="5"/>
  </si>
  <si>
    <t>平成23年度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</si>
  <si>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5">
      <t>ネン</t>
    </rPh>
    <rPh sb="5" eb="6">
      <t>ド</t>
    </rPh>
    <phoneticPr fontId="5"/>
  </si>
  <si>
    <t>運輸業･　郵便業</t>
    <rPh sb="0" eb="3">
      <t>ウンユギョウ</t>
    </rPh>
    <rPh sb="5" eb="7">
      <t>ユウビン</t>
    </rPh>
    <rPh sb="7" eb="8">
      <t>ギョウ</t>
    </rPh>
    <phoneticPr fontId="5"/>
  </si>
  <si>
    <t>平成23年</t>
    <rPh sb="0" eb="2">
      <t>ヘイセイ</t>
    </rPh>
    <rPh sb="4" eb="5">
      <t>ネン</t>
    </rPh>
    <phoneticPr fontId="5"/>
  </si>
  <si>
    <t>24年 4月</t>
    <phoneticPr fontId="5"/>
  </si>
  <si>
    <t>25年　1月</t>
    <rPh sb="2" eb="3">
      <t>ネン</t>
    </rPh>
    <phoneticPr fontId="5"/>
  </si>
  <si>
    <t>平成24年</t>
    <rPh sb="0" eb="2">
      <t>ヘイセイ</t>
    </rPh>
    <rPh sb="4" eb="5">
      <t>ネン</t>
    </rPh>
    <phoneticPr fontId="5"/>
  </si>
  <si>
    <t>25年 4月</t>
    <phoneticPr fontId="5"/>
  </si>
  <si>
    <t xml:space="preserve"> 12月</t>
    <phoneticPr fontId="5"/>
  </si>
  <si>
    <t>平成24年度</t>
    <rPh sb="0" eb="2">
      <t>ヘイセイ</t>
    </rPh>
    <rPh sb="4" eb="5">
      <t>ネン</t>
    </rPh>
    <rPh sb="5" eb="6">
      <t>ド</t>
    </rPh>
    <phoneticPr fontId="5"/>
  </si>
  <si>
    <t>平成24年度</t>
    <rPh sb="0" eb="2">
      <t>ヘイセイ</t>
    </rPh>
    <rPh sb="4" eb="6">
      <t>ネンド</t>
    </rPh>
    <phoneticPr fontId="5"/>
  </si>
  <si>
    <t>26年 1月</t>
    <phoneticPr fontId="5"/>
  </si>
  <si>
    <t>年月</t>
  </si>
  <si>
    <t>15年 1月</t>
  </si>
  <si>
    <t>15年 4月</t>
  </si>
  <si>
    <t>16年 1月</t>
  </si>
  <si>
    <t>16年 4月</t>
  </si>
  <si>
    <t>17年 1月</t>
  </si>
  <si>
    <t xml:space="preserve"> 17年 4月</t>
  </si>
  <si>
    <t>18年 1月</t>
  </si>
  <si>
    <t>18年 4月</t>
  </si>
  <si>
    <t>19年 1月</t>
  </si>
  <si>
    <t>19年 4月</t>
  </si>
  <si>
    <t>20年 1月</t>
  </si>
  <si>
    <t>20年 4月</t>
  </si>
  <si>
    <t>21年 1月</t>
  </si>
  <si>
    <t>21年 4月</t>
  </si>
  <si>
    <t>22年 1月</t>
  </si>
  <si>
    <t>22年 4月</t>
  </si>
  <si>
    <t>23年 1月</t>
  </si>
  <si>
    <t>24年 1月</t>
  </si>
  <si>
    <t>25年 1月</t>
  </si>
  <si>
    <t>26年　1月</t>
    <rPh sb="2" eb="3">
      <t>ネン</t>
    </rPh>
    <phoneticPr fontId="5"/>
  </si>
  <si>
    <t>平成25年</t>
    <rPh sb="0" eb="2">
      <t>ヘイセイ</t>
    </rPh>
    <rPh sb="4" eb="5">
      <t>ネン</t>
    </rPh>
    <phoneticPr fontId="5"/>
  </si>
  <si>
    <t>26年 4月</t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</si>
  <si>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</si>
  <si>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</si>
  <si>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>27年 1月</t>
    <phoneticPr fontId="5"/>
  </si>
  <si>
    <t>27年　1月</t>
    <rPh sb="2" eb="3">
      <t>ネン</t>
    </rPh>
    <phoneticPr fontId="5"/>
  </si>
  <si>
    <t>平成26年</t>
    <rPh sb="0" eb="2">
      <t>ヘイセイ</t>
    </rPh>
    <rPh sb="4" eb="5">
      <t>ネン</t>
    </rPh>
    <phoneticPr fontId="5"/>
  </si>
  <si>
    <t>27年 1月</t>
    <phoneticPr fontId="5"/>
  </si>
  <si>
    <t>27年 4月</t>
    <phoneticPr fontId="5"/>
  </si>
  <si>
    <t>28年 1月</t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</si>
  <si>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</si>
  <si>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</si>
  <si>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>28年 1月</t>
    <phoneticPr fontId="5"/>
  </si>
  <si>
    <t>平成27年</t>
    <rPh sb="0" eb="2">
      <t>ヘイセイ</t>
    </rPh>
    <rPh sb="4" eb="5">
      <t>ネン</t>
    </rPh>
    <phoneticPr fontId="5"/>
  </si>
  <si>
    <t>27年 1月</t>
    <phoneticPr fontId="5"/>
  </si>
  <si>
    <t>28年　1月</t>
    <rPh sb="2" eb="3">
      <t>ネン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</si>
  <si>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</si>
  <si>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28年 4月</t>
    <phoneticPr fontId="5"/>
  </si>
  <si>
    <t>11月</t>
    <phoneticPr fontId="5"/>
  </si>
  <si>
    <t>12月</t>
    <phoneticPr fontId="5"/>
  </si>
  <si>
    <t>　　　　 4月</t>
    <phoneticPr fontId="5"/>
  </si>
  <si>
    <t>注）各月1日現在。</t>
    <rPh sb="0" eb="1">
      <t>チュウ</t>
    </rPh>
    <rPh sb="2" eb="4">
      <t>カクツキ</t>
    </rPh>
    <rPh sb="5" eb="6">
      <t>ニチ</t>
    </rPh>
    <rPh sb="6" eb="8">
      <t>ゲンザイ</t>
    </rPh>
    <phoneticPr fontId="5"/>
  </si>
  <si>
    <t>　　年は10月1日現在。</t>
    <rPh sb="2" eb="3">
      <t>ネン</t>
    </rPh>
    <rPh sb="6" eb="7">
      <t>ガツ</t>
    </rPh>
    <rPh sb="8" eb="9">
      <t>ニチ</t>
    </rPh>
    <rPh sb="9" eb="11">
      <t>ゲンザイ</t>
    </rPh>
    <phoneticPr fontId="5"/>
  </si>
  <si>
    <t>平成27年度</t>
    <rPh sb="0" eb="2">
      <t>ヘイセイ</t>
    </rPh>
    <rPh sb="4" eb="6">
      <t>ネンド</t>
    </rPh>
    <phoneticPr fontId="5"/>
  </si>
  <si>
    <t>24年 4月</t>
    <phoneticPr fontId="5"/>
  </si>
  <si>
    <t>28年 4月</t>
    <rPh sb="2" eb="3">
      <t>ネン</t>
    </rPh>
    <phoneticPr fontId="5"/>
  </si>
  <si>
    <t>年月</t>
    <phoneticPr fontId="5"/>
  </si>
  <si>
    <t>…</t>
    <phoneticPr fontId="5"/>
  </si>
  <si>
    <t>…</t>
    <phoneticPr fontId="5"/>
  </si>
  <si>
    <t>…</t>
    <phoneticPr fontId="5"/>
  </si>
  <si>
    <t>10月</t>
    <phoneticPr fontId="6"/>
  </si>
  <si>
    <t>15年 1月</t>
    <phoneticPr fontId="5"/>
  </si>
  <si>
    <t>16年 1月</t>
    <phoneticPr fontId="5"/>
  </si>
  <si>
    <t xml:space="preserve"> 17年 1月</t>
    <phoneticPr fontId="4"/>
  </si>
  <si>
    <t>10月</t>
    <phoneticPr fontId="6"/>
  </si>
  <si>
    <t>19年 1月</t>
    <phoneticPr fontId="5"/>
  </si>
  <si>
    <t>20年 1月</t>
    <phoneticPr fontId="5"/>
  </si>
  <si>
    <t>21年 1月</t>
    <phoneticPr fontId="5"/>
  </si>
  <si>
    <t>22年 1月</t>
    <phoneticPr fontId="5"/>
  </si>
  <si>
    <t>　2月</t>
    <phoneticPr fontId="5"/>
  </si>
  <si>
    <t>-</t>
    <phoneticPr fontId="5"/>
  </si>
  <si>
    <t>△ 0.7</t>
  </si>
  <si>
    <t>△ 8.1</t>
  </si>
  <si>
    <t>△ 14.1</t>
  </si>
  <si>
    <t>△ 30.0</t>
  </si>
  <si>
    <t>△ 8.7</t>
  </si>
  <si>
    <t>△ 22.5</t>
  </si>
  <si>
    <t>△ 9.9</t>
  </si>
  <si>
    <t>△ 3.0</t>
  </si>
  <si>
    <t>△ 5.4</t>
  </si>
  <si>
    <t>△ 0.5</t>
  </si>
  <si>
    <t>注)受託町分を含む件数</t>
    <rPh sb="0" eb="1">
      <t>チュウ</t>
    </rPh>
    <rPh sb="2" eb="4">
      <t>ジュタク</t>
    </rPh>
    <rPh sb="4" eb="5">
      <t>チョウ</t>
    </rPh>
    <rPh sb="5" eb="6">
      <t>ブン</t>
    </rPh>
    <rPh sb="7" eb="8">
      <t>フク</t>
    </rPh>
    <rPh sb="9" eb="11">
      <t>ケンスウ</t>
    </rPh>
    <phoneticPr fontId="5"/>
  </si>
  <si>
    <t>《資料》姫路市消防局</t>
    <rPh sb="1" eb="3">
      <t>シリョウ</t>
    </rPh>
    <rPh sb="4" eb="7">
      <t>ヒメジシ</t>
    </rPh>
    <rPh sb="7" eb="9">
      <t>ショウボウ</t>
    </rPh>
    <rPh sb="9" eb="10">
      <t>キョク</t>
    </rPh>
    <phoneticPr fontId="5"/>
  </si>
  <si>
    <t>注) ・消費税含む。</t>
    <rPh sb="0" eb="1">
      <t>チュウ</t>
    </rPh>
    <phoneticPr fontId="5"/>
  </si>
  <si>
    <t xml:space="preserve">  　・レギュラーガソリン、セルフサービス式を除く。</t>
    <phoneticPr fontId="5"/>
  </si>
  <si>
    <t xml:space="preserve">  　・レギュラーガソリンは、掛売り、会員価格及び価格割引の付いた</t>
    <rPh sb="15" eb="17">
      <t>カケウ</t>
    </rPh>
    <rPh sb="19" eb="21">
      <t>カイイン</t>
    </rPh>
    <rPh sb="21" eb="23">
      <t>カカク</t>
    </rPh>
    <rPh sb="23" eb="24">
      <t>オヨ</t>
    </rPh>
    <rPh sb="25" eb="27">
      <t>カカク</t>
    </rPh>
    <rPh sb="27" eb="29">
      <t>ワリビキ</t>
    </rPh>
    <rPh sb="30" eb="31">
      <t>ツ</t>
    </rPh>
    <phoneticPr fontId="5"/>
  </si>
  <si>
    <t>　  　カードの価格は調査しない。</t>
    <phoneticPr fontId="5"/>
  </si>
  <si>
    <t xml:space="preserve"> 　 ・年の数値は平均値である。</t>
    <rPh sb="4" eb="5">
      <t>ネン</t>
    </rPh>
    <rPh sb="6" eb="8">
      <t>スウチ</t>
    </rPh>
    <rPh sb="9" eb="11">
      <t>ヘイキン</t>
    </rPh>
    <rPh sb="11" eb="12">
      <t>チ</t>
    </rPh>
    <phoneticPr fontId="5"/>
  </si>
  <si>
    <t>《資料》総務省統計局「小売物価統計調査」</t>
    <rPh sb="1" eb="3">
      <t>シリョウ</t>
    </rPh>
    <rPh sb="4" eb="7">
      <t>ソウムショウ</t>
    </rPh>
    <rPh sb="7" eb="10">
      <t>トウケイキョク</t>
    </rPh>
    <rPh sb="11" eb="13">
      <t>コウリ</t>
    </rPh>
    <rPh sb="13" eb="15">
      <t>ブッカ</t>
    </rPh>
    <rPh sb="15" eb="17">
      <t>トウケイ</t>
    </rPh>
    <rPh sb="17" eb="19">
      <t>チョウサ</t>
    </rPh>
    <phoneticPr fontId="5"/>
  </si>
  <si>
    <t>29年 1月</t>
    <phoneticPr fontId="5"/>
  </si>
  <si>
    <t>《資料》姫路・加古川地区：兵庫県百貨店協会</t>
    <rPh sb="1" eb="3">
      <t>シリョウ</t>
    </rPh>
    <rPh sb="4" eb="6">
      <t>ヒメジ</t>
    </rPh>
    <rPh sb="7" eb="10">
      <t>カコガワ</t>
    </rPh>
    <rPh sb="10" eb="12">
      <t>チク</t>
    </rPh>
    <rPh sb="13" eb="16">
      <t>ヒョウゴケン</t>
    </rPh>
    <rPh sb="16" eb="19">
      <t>ヒャッカテン</t>
    </rPh>
    <rPh sb="19" eb="21">
      <t>キョウカイ</t>
    </rPh>
    <phoneticPr fontId="5"/>
  </si>
  <si>
    <t>　　　　全国：経済産業省「商業動態統計調査」</t>
    <rPh sb="4" eb="6">
      <t>ゼンコク</t>
    </rPh>
    <rPh sb="7" eb="9">
      <t>ケイザイ</t>
    </rPh>
    <rPh sb="9" eb="11">
      <t>サンギョウ</t>
    </rPh>
    <rPh sb="11" eb="12">
      <t>ショウ</t>
    </rPh>
    <rPh sb="13" eb="15">
      <t>ショウギョウ</t>
    </rPh>
    <rPh sb="15" eb="17">
      <t>ドウタイ</t>
    </rPh>
    <rPh sb="17" eb="19">
      <t>トウケイ</t>
    </rPh>
    <rPh sb="19" eb="21">
      <t>チョウサ</t>
    </rPh>
    <phoneticPr fontId="5"/>
  </si>
  <si>
    <t>注）発生件数は人身事故の発生件数</t>
    <rPh sb="0" eb="1">
      <t>チュウ</t>
    </rPh>
    <rPh sb="2" eb="4">
      <t>ハッセイ</t>
    </rPh>
    <rPh sb="4" eb="6">
      <t>ケンスウ</t>
    </rPh>
    <rPh sb="7" eb="9">
      <t>ジンシン</t>
    </rPh>
    <rPh sb="9" eb="11">
      <t>ジコ</t>
    </rPh>
    <rPh sb="12" eb="14">
      <t>ハッセイ</t>
    </rPh>
    <rPh sb="14" eb="16">
      <t>ケンスウ</t>
    </rPh>
    <phoneticPr fontId="5"/>
  </si>
  <si>
    <t>《資料》兵庫県警察</t>
    <rPh sb="1" eb="3">
      <t>シリョウ</t>
    </rPh>
    <rPh sb="4" eb="7">
      <t>ヒョウゴケン</t>
    </rPh>
    <rPh sb="7" eb="9">
      <t>ケイサツ</t>
    </rPh>
    <phoneticPr fontId="5"/>
  </si>
  <si>
    <t>29年 1月</t>
    <phoneticPr fontId="5"/>
  </si>
  <si>
    <t>29年 1月</t>
    <phoneticPr fontId="5"/>
  </si>
  <si>
    <t>29年 1月</t>
    <phoneticPr fontId="5"/>
  </si>
  <si>
    <t>29年　1月</t>
    <rPh sb="2" eb="3">
      <t>ネン</t>
    </rPh>
    <phoneticPr fontId="5"/>
  </si>
  <si>
    <t>平成28年</t>
    <rPh sb="0" eb="2">
      <t>ヘイセイ</t>
    </rPh>
    <rPh sb="4" eb="5">
      <t>ネン</t>
    </rPh>
    <phoneticPr fontId="5"/>
  </si>
  <si>
    <t>29年 1月</t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</si>
  <si>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</si>
  <si>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6">
      <t>ネンド</t>
    </rPh>
    <phoneticPr fontId="5"/>
  </si>
  <si>
    <t>29年 4月</t>
    <phoneticPr fontId="5"/>
  </si>
  <si>
    <t>30年 1月</t>
    <phoneticPr fontId="5"/>
  </si>
  <si>
    <t>公表終了</t>
    <rPh sb="0" eb="2">
      <t>コウヒョウ</t>
    </rPh>
    <rPh sb="2" eb="4">
      <t>シュウリョウ</t>
    </rPh>
    <phoneticPr fontId="5"/>
  </si>
  <si>
    <t>姫路・加古川地区の販売額については兵庫県百貨店協会の解散に伴い、公表終了</t>
    <rPh sb="0" eb="2">
      <t>ヒメジ</t>
    </rPh>
    <rPh sb="3" eb="6">
      <t>カコガワ</t>
    </rPh>
    <rPh sb="6" eb="8">
      <t>チク</t>
    </rPh>
    <rPh sb="9" eb="11">
      <t>ハンバイ</t>
    </rPh>
    <rPh sb="11" eb="12">
      <t>ガク</t>
    </rPh>
    <rPh sb="17" eb="20">
      <t>ヒョウゴケン</t>
    </rPh>
    <rPh sb="20" eb="23">
      <t>ヒャッカテン</t>
    </rPh>
    <rPh sb="23" eb="25">
      <t>キョウカイ</t>
    </rPh>
    <rPh sb="26" eb="28">
      <t>カイサン</t>
    </rPh>
    <rPh sb="29" eb="30">
      <t>トモナ</t>
    </rPh>
    <rPh sb="32" eb="34">
      <t>コウヒョウ</t>
    </rPh>
    <rPh sb="34" eb="36">
      <t>シュウリョウ</t>
    </rPh>
    <phoneticPr fontId="5"/>
  </si>
  <si>
    <t>30年 1月</t>
    <phoneticPr fontId="5"/>
  </si>
  <si>
    <t>29年 4月</t>
    <rPh sb="2" eb="3">
      <t>ネン</t>
    </rPh>
    <phoneticPr fontId="5"/>
  </si>
  <si>
    <t>Q複合サービス事業,Rサービス事業</t>
    <rPh sb="1" eb="3">
      <t>フクゴウ</t>
    </rPh>
    <rPh sb="7" eb="8">
      <t>ジ</t>
    </rPh>
    <rPh sb="8" eb="9">
      <t>ギョウ</t>
    </rPh>
    <rPh sb="15" eb="17">
      <t>ジギョウ</t>
    </rPh>
    <phoneticPr fontId="5"/>
  </si>
  <si>
    <t>G 情報
通信業</t>
    <rPh sb="2" eb="4">
      <t>ジョウホウ</t>
    </rPh>
    <rPh sb="5" eb="8">
      <t>ツウシンギョウ</t>
    </rPh>
    <phoneticPr fontId="5"/>
  </si>
  <si>
    <t>E 製造業</t>
    <rPh sb="2" eb="5">
      <t>セイゾウギョウ</t>
    </rPh>
    <phoneticPr fontId="5"/>
  </si>
  <si>
    <t>D 建設業</t>
    <rPh sb="2" eb="5">
      <t>ケンセツギョウ</t>
    </rPh>
    <phoneticPr fontId="5"/>
  </si>
  <si>
    <t xml:space="preserve"> H 運輸業･　郵便業</t>
    <rPh sb="3" eb="6">
      <t>ウンユギョウ</t>
    </rPh>
    <rPh sb="8" eb="10">
      <t>ユウビン</t>
    </rPh>
    <rPh sb="10" eb="11">
      <t>ギョウ</t>
    </rPh>
    <phoneticPr fontId="5"/>
  </si>
  <si>
    <t>I 卸売・
小売業</t>
    <rPh sb="2" eb="4">
      <t>オロシウリ</t>
    </rPh>
    <rPh sb="6" eb="8">
      <t>コウリ</t>
    </rPh>
    <rPh sb="8" eb="9">
      <t>ギョウ</t>
    </rPh>
    <phoneticPr fontId="5"/>
  </si>
  <si>
    <t>J金融・保険業、K不動産物品賃貸業</t>
    <rPh sb="1" eb="3">
      <t>キンユウ</t>
    </rPh>
    <rPh sb="4" eb="6">
      <t>ホケン</t>
    </rPh>
    <rPh sb="6" eb="7">
      <t>ギョウ</t>
    </rPh>
    <rPh sb="9" eb="12">
      <t>フドウサン</t>
    </rPh>
    <rPh sb="12" eb="14">
      <t>ブッピン</t>
    </rPh>
    <rPh sb="14" eb="16">
      <t>チンタイ</t>
    </rPh>
    <rPh sb="16" eb="17">
      <t>ギョウ</t>
    </rPh>
    <phoneticPr fontId="5"/>
  </si>
  <si>
    <t>L 学術研究,専門・技術サービス業</t>
    <rPh sb="2" eb="6">
      <t>ガクジュツケンキュウ</t>
    </rPh>
    <rPh sb="7" eb="9">
      <t>センモン</t>
    </rPh>
    <rPh sb="10" eb="12">
      <t>ギジュツ</t>
    </rPh>
    <rPh sb="16" eb="17">
      <t>ギョウ</t>
    </rPh>
    <phoneticPr fontId="5"/>
  </si>
  <si>
    <t>M 宿泊業,飲食サービス業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5"/>
  </si>
  <si>
    <t>N 生活関連サービス業・娯楽業</t>
    <rPh sb="2" eb="6">
      <t>セイカツカンレン</t>
    </rPh>
    <rPh sb="10" eb="11">
      <t>ギョウ</t>
    </rPh>
    <rPh sb="12" eb="15">
      <t>ゴラクギョウ</t>
    </rPh>
    <phoneticPr fontId="5"/>
  </si>
  <si>
    <t>O 教育学習支援業</t>
    <rPh sb="2" eb="4">
      <t>キョウイク</t>
    </rPh>
    <rPh sb="4" eb="8">
      <t>ガクシュウシエン</t>
    </rPh>
    <rPh sb="8" eb="9">
      <t>ギョウ</t>
    </rPh>
    <phoneticPr fontId="5"/>
  </si>
  <si>
    <t>P 医療・
福祉</t>
    <rPh sb="2" eb="4">
      <t>イリョウ</t>
    </rPh>
    <rPh sb="6" eb="8">
      <t>フクシ</t>
    </rPh>
    <phoneticPr fontId="5"/>
  </si>
  <si>
    <t>その他の産業</t>
    <rPh sb="2" eb="3">
      <t>ホカ</t>
    </rPh>
    <rPh sb="4" eb="6">
      <t>サンギョウ</t>
    </rPh>
    <phoneticPr fontId="5"/>
  </si>
  <si>
    <t>29年 4月</t>
    <phoneticPr fontId="5"/>
  </si>
  <si>
    <t xml:space="preserve">    平成29年4月分より公表項目が変更された。</t>
    <rPh sb="4" eb="9">
      <t>ヘイセ</t>
    </rPh>
    <rPh sb="10" eb="12">
      <t>ガツブン</t>
    </rPh>
    <rPh sb="14" eb="16">
      <t>コウヒョウ</t>
    </rPh>
    <rPh sb="16" eb="18">
      <t>コウモク</t>
    </rPh>
    <rPh sb="19" eb="21">
      <t>ヘンコウ</t>
    </rPh>
    <phoneticPr fontId="5"/>
  </si>
  <si>
    <t xml:space="preserve">    その他の産業には｢A・B 農・林・漁業｣、｢C 鉱業、採石業、砂利採取業｣、｢F 電気・ガス・熱供給・水道業｣、｢S・T公務・その他｣が含まれている。</t>
    <rPh sb="8" eb="10">
      <t>サンギョウ</t>
    </rPh>
    <rPh sb="17" eb="18">
      <t>ノウ</t>
    </rPh>
    <rPh sb="19" eb="20">
      <t>ハヤシ</t>
    </rPh>
    <rPh sb="21" eb="23">
      <t>ギョギョウ</t>
    </rPh>
    <rPh sb="28" eb="30">
      <t>コウギョウ</t>
    </rPh>
    <rPh sb="31" eb="33">
      <t>サイセキ</t>
    </rPh>
    <rPh sb="33" eb="34">
      <t>ギョウ</t>
    </rPh>
    <rPh sb="35" eb="37">
      <t>ジャリ</t>
    </rPh>
    <rPh sb="37" eb="40">
      <t>サイシュギョウ</t>
    </rPh>
    <rPh sb="45" eb="47">
      <t>デンキ</t>
    </rPh>
    <rPh sb="51" eb="52">
      <t>ネツ</t>
    </rPh>
    <rPh sb="52" eb="54">
      <t>キョウキュウ</t>
    </rPh>
    <rPh sb="55" eb="58">
      <t>スイドウギョウ</t>
    </rPh>
    <rPh sb="64" eb="66">
      <t>コウム</t>
    </rPh>
    <phoneticPr fontId="5"/>
  </si>
  <si>
    <t>　　姫路南公共職業安定所は平成20年6月に廃止されました</t>
    <rPh sb="2" eb="4">
      <t>ヒメジ</t>
    </rPh>
    <rPh sb="4" eb="5">
      <t>ミナミ</t>
    </rPh>
    <rPh sb="5" eb="7">
      <t>コウキョウ</t>
    </rPh>
    <rPh sb="7" eb="9">
      <t>ショクギョウ</t>
    </rPh>
    <rPh sb="9" eb="11">
      <t>アンテイ</t>
    </rPh>
    <rPh sb="11" eb="12">
      <t>ショ</t>
    </rPh>
    <rPh sb="13" eb="15">
      <t>ヘイセイ</t>
    </rPh>
    <rPh sb="17" eb="18">
      <t>ネン</t>
    </rPh>
    <rPh sb="19" eb="20">
      <t>ガツ</t>
    </rPh>
    <rPh sb="21" eb="23">
      <t>ハイシ</t>
    </rPh>
    <phoneticPr fontId="5"/>
  </si>
  <si>
    <t>《資料》財務省「貿易統計」</t>
    <rPh sb="1" eb="3">
      <t>シリョウ</t>
    </rPh>
    <rPh sb="4" eb="7">
      <t>ザイムショウ</t>
    </rPh>
    <rPh sb="8" eb="10">
      <t>ボウエキ</t>
    </rPh>
    <rPh sb="10" eb="12">
      <t>トウケイ</t>
    </rPh>
    <phoneticPr fontId="5"/>
  </si>
  <si>
    <t>《資料》神戸税関</t>
    <rPh sb="1" eb="3">
      <t>シリョウ</t>
    </rPh>
    <rPh sb="4" eb="6">
      <t>コウベ</t>
    </rPh>
    <rPh sb="6" eb="8">
      <t>ゼイカン</t>
    </rPh>
    <phoneticPr fontId="5"/>
  </si>
  <si>
    <t>30年　1月</t>
    <rPh sb="2" eb="3">
      <t>ネン</t>
    </rPh>
    <phoneticPr fontId="5"/>
  </si>
  <si>
    <t>30年 1月</t>
    <phoneticPr fontId="5"/>
  </si>
  <si>
    <t>平成29年</t>
    <rPh sb="0" eb="2">
      <t>ヘイセイ</t>
    </rPh>
    <rPh sb="4" eb="5">
      <t>ネン</t>
    </rPh>
    <phoneticPr fontId="5"/>
  </si>
  <si>
    <t>30年 1月</t>
    <phoneticPr fontId="5"/>
  </si>
  <si>
    <t>30年 1月</t>
    <phoneticPr fontId="5"/>
  </si>
  <si>
    <t>平成29年度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</si>
  <si>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</si>
  <si>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30年 4月</t>
    <phoneticPr fontId="5"/>
  </si>
  <si>
    <t>31年 1月</t>
    <phoneticPr fontId="5"/>
  </si>
  <si>
    <t>30年 4月</t>
    <rPh sb="2" eb="3">
      <t>ネン</t>
    </rPh>
    <phoneticPr fontId="5"/>
  </si>
  <si>
    <t>31年 1月</t>
    <phoneticPr fontId="5"/>
  </si>
  <si>
    <t>30年 4月</t>
    <phoneticPr fontId="5"/>
  </si>
  <si>
    <t>-</t>
    <phoneticPr fontId="5"/>
  </si>
  <si>
    <t>-</t>
    <phoneticPr fontId="5"/>
  </si>
  <si>
    <t>31年　1月</t>
    <rPh sb="2" eb="3">
      <t>ネン</t>
    </rPh>
    <phoneticPr fontId="5"/>
  </si>
  <si>
    <t>平成30年</t>
    <rPh sb="0" eb="2">
      <t>ヘイセイ</t>
    </rPh>
    <rPh sb="4" eb="5">
      <t>ネン</t>
    </rPh>
    <phoneticPr fontId="5"/>
  </si>
  <si>
    <t>31年 1月</t>
    <phoneticPr fontId="5"/>
  </si>
  <si>
    <t>31年 1月</t>
    <phoneticPr fontId="5"/>
  </si>
  <si>
    <t>元年　5月</t>
    <rPh sb="0" eb="1">
      <t>ガン</t>
    </rPh>
    <rPh sb="1" eb="2">
      <t>ネン</t>
    </rPh>
    <phoneticPr fontId="5"/>
  </si>
  <si>
    <t xml:space="preserve"> 4月</t>
    <phoneticPr fontId="5"/>
  </si>
  <si>
    <t>2年 1月</t>
    <phoneticPr fontId="5"/>
  </si>
  <si>
    <t>元年 5月</t>
    <rPh sb="0" eb="1">
      <t>ガン</t>
    </rPh>
    <phoneticPr fontId="5"/>
  </si>
  <si>
    <t>2年 1月</t>
    <phoneticPr fontId="5"/>
  </si>
  <si>
    <t>平成30年度</t>
    <rPh sb="0" eb="2">
      <t>ヘイセイ</t>
    </rPh>
    <rPh sb="4" eb="5">
      <t>ネン</t>
    </rPh>
    <rPh sb="5" eb="6">
      <t>ド</t>
    </rPh>
    <phoneticPr fontId="5"/>
  </si>
  <si>
    <t>4月</t>
    <phoneticPr fontId="5"/>
  </si>
  <si>
    <t>元年 5月</t>
    <rPh sb="0" eb="1">
      <t>ガン</t>
    </rPh>
    <phoneticPr fontId="5"/>
  </si>
  <si>
    <t>平成30年度</t>
    <rPh sb="0" eb="2">
      <t>ヘイセイ</t>
    </rPh>
    <rPh sb="4" eb="6">
      <t>ネンド</t>
    </rPh>
    <phoneticPr fontId="5"/>
  </si>
  <si>
    <t>元年 5月</t>
    <rPh sb="0" eb="1">
      <t>ガン</t>
    </rPh>
    <rPh sb="1" eb="2">
      <t>ネン</t>
    </rPh>
    <phoneticPr fontId="5"/>
  </si>
  <si>
    <t>2年　1月</t>
    <rPh sb="1" eb="2">
      <t>ネン</t>
    </rPh>
    <phoneticPr fontId="5"/>
  </si>
  <si>
    <t>令和元年</t>
    <rPh sb="0" eb="2">
      <t>レイワ</t>
    </rPh>
    <rPh sb="2" eb="3">
      <t>ガン</t>
    </rPh>
    <rPh sb="3" eb="4">
      <t>ネン</t>
    </rPh>
    <phoneticPr fontId="5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</si>
  <si>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5"/>
  </si>
  <si>
    <t>令和元年</t>
    <rPh sb="0" eb="3">
      <t>レイワガン</t>
    </rPh>
    <rPh sb="3" eb="4">
      <t>ネン</t>
    </rPh>
    <phoneticPr fontId="5"/>
  </si>
  <si>
    <t>注）姫路税関支署相生出張所の廃止に伴い、平成30年7月以降の数</t>
    <rPh sb="0" eb="1">
      <t>チ</t>
    </rPh>
    <rPh sb="4" eb="6">
      <t>ゼイカン</t>
    </rPh>
    <rPh sb="6" eb="8">
      <t>シショ</t>
    </rPh>
    <rPh sb="8" eb="10">
      <t>アイオイ</t>
    </rPh>
    <rPh sb="10" eb="12">
      <t>シュッチョウ</t>
    </rPh>
    <rPh sb="12" eb="13">
      <t>ショ</t>
    </rPh>
    <rPh sb="14" eb="16">
      <t>ハイシ</t>
    </rPh>
    <rPh sb="17" eb="18">
      <t>トモナ</t>
    </rPh>
    <rPh sb="20" eb="22">
      <t>ヘイセイ</t>
    </rPh>
    <rPh sb="24" eb="25">
      <t>ネン</t>
    </rPh>
    <rPh sb="26" eb="27">
      <t>ガツ</t>
    </rPh>
    <rPh sb="27" eb="29">
      <t>イコウ</t>
    </rPh>
    <rPh sb="30" eb="31">
      <t>スウ</t>
    </rPh>
    <phoneticPr fontId="5"/>
  </si>
  <si>
    <t>　　値には相生港を含む</t>
    <rPh sb="9" eb="10">
      <t>フク</t>
    </rPh>
    <phoneticPr fontId="5"/>
  </si>
  <si>
    <t>3年　1月</t>
    <rPh sb="1" eb="2">
      <t>ネン</t>
    </rPh>
    <phoneticPr fontId="5"/>
  </si>
  <si>
    <t>3年 1月</t>
    <phoneticPr fontId="5"/>
  </si>
  <si>
    <t>注）令和2年4月分より市区町村別集計が取りやめとなったため。</t>
    <rPh sb="0" eb="1">
      <t>チュウ</t>
    </rPh>
    <rPh sb="2" eb="4">
      <t>レイワ</t>
    </rPh>
    <rPh sb="5" eb="6">
      <t>ネン</t>
    </rPh>
    <rPh sb="7" eb="8">
      <t>ガツ</t>
    </rPh>
    <rPh sb="8" eb="9">
      <t>ブン</t>
    </rPh>
    <rPh sb="11" eb="15">
      <t>シクチョウソン</t>
    </rPh>
    <rPh sb="15" eb="16">
      <t>ベツ</t>
    </rPh>
    <rPh sb="16" eb="18">
      <t>シュウケイ</t>
    </rPh>
    <rPh sb="19" eb="20">
      <t>ト</t>
    </rPh>
    <phoneticPr fontId="5"/>
  </si>
  <si>
    <t>元年  5月</t>
    <rPh sb="0" eb="1">
      <t>ガン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</si>
  <si>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</si>
  <si>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4月</t>
    <phoneticPr fontId="5"/>
  </si>
  <si>
    <t xml:space="preserve"> 3月</t>
    <phoneticPr fontId="5"/>
  </si>
  <si>
    <t>2月</t>
    <phoneticPr fontId="5"/>
  </si>
  <si>
    <t>2年　1月</t>
    <rPh sb="1" eb="2">
      <t>ネン</t>
    </rPh>
    <rPh sb="4" eb="5">
      <t>ガツ</t>
    </rPh>
    <phoneticPr fontId="5"/>
  </si>
  <si>
    <t>3年　1月</t>
    <rPh sb="1" eb="2">
      <t>ネン</t>
    </rPh>
    <rPh sb="4" eb="5">
      <t>ガツ</t>
    </rPh>
    <phoneticPr fontId="5"/>
  </si>
  <si>
    <t>3年 1月</t>
    <phoneticPr fontId="5"/>
  </si>
  <si>
    <t>2年 1月</t>
    <phoneticPr fontId="5"/>
  </si>
  <si>
    <t xml:space="preserve"> 5月</t>
    <phoneticPr fontId="5"/>
  </si>
  <si>
    <t>3年 1月</t>
    <phoneticPr fontId="5"/>
  </si>
  <si>
    <t>　2月</t>
  </si>
  <si>
    <t xml:space="preserve">  5月</t>
    <phoneticPr fontId="5"/>
  </si>
  <si>
    <t>3年 1月</t>
    <phoneticPr fontId="5"/>
  </si>
  <si>
    <t>3年 4月</t>
    <phoneticPr fontId="5"/>
  </si>
  <si>
    <t>2年 4月</t>
    <phoneticPr fontId="5"/>
  </si>
  <si>
    <t>2年 1月</t>
    <phoneticPr fontId="5"/>
  </si>
  <si>
    <t>2年 4月</t>
    <phoneticPr fontId="5"/>
  </si>
  <si>
    <t>3年 1月</t>
    <phoneticPr fontId="5"/>
  </si>
  <si>
    <t>3年 4月</t>
    <phoneticPr fontId="5"/>
  </si>
  <si>
    <t>　6月</t>
    <phoneticPr fontId="5"/>
  </si>
  <si>
    <t>-</t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</si>
  <si>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</si>
  <si>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5"/>
  </si>
  <si>
    <t>令和2年度</t>
    <rPh sb="0" eb="2">
      <t>レイワ</t>
    </rPh>
    <rPh sb="3" eb="4">
      <t>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</si>
  <si>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</si>
  <si>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令和元年</t>
    <rPh sb="0" eb="2">
      <t>レイワ</t>
    </rPh>
    <rPh sb="2" eb="4">
      <t>ガンネン</t>
    </rPh>
    <phoneticPr fontId="5"/>
  </si>
  <si>
    <t>令和2年</t>
    <rPh sb="0" eb="2">
      <t>レイワ</t>
    </rPh>
    <rPh sb="3" eb="4">
      <t>ネン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</si>
  <si>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</si>
  <si>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令和元年</t>
    <rPh sb="0" eb="2">
      <t>レイワ</t>
    </rPh>
    <rPh sb="2" eb="4">
      <t>ガンネン</t>
    </rPh>
    <rPh sb="3" eb="4">
      <t>ネン</t>
    </rPh>
    <phoneticPr fontId="5"/>
  </si>
  <si>
    <t>令和2年</t>
    <rPh sb="0" eb="2">
      <t>レイワ</t>
    </rPh>
    <rPh sb="3" eb="4">
      <t>ネン</t>
    </rPh>
    <phoneticPr fontId="5"/>
  </si>
  <si>
    <t>令和 2年度</t>
    <rPh sb="0" eb="2">
      <t>レイワ</t>
    </rPh>
    <rPh sb="4" eb="6">
      <t>ネンド</t>
    </rPh>
    <rPh sb="5" eb="6">
      <t>ド</t>
    </rPh>
    <phoneticPr fontId="5"/>
  </si>
  <si>
    <t>6月</t>
    <phoneticPr fontId="5"/>
  </si>
  <si>
    <t>6月</t>
    <phoneticPr fontId="5"/>
  </si>
  <si>
    <t>7月</t>
    <phoneticPr fontId="5"/>
  </si>
  <si>
    <t xml:space="preserve"> 6月</t>
    <phoneticPr fontId="5"/>
  </si>
  <si>
    <t>7月</t>
    <phoneticPr fontId="5"/>
  </si>
  <si>
    <t>　7月</t>
    <phoneticPr fontId="5"/>
  </si>
  <si>
    <t>　7月</t>
    <phoneticPr fontId="5"/>
  </si>
  <si>
    <t>-</t>
    <phoneticPr fontId="5"/>
  </si>
  <si>
    <t>　　・全国の数値について令和3年4月より推計方法が変更された</t>
    <rPh sb="3" eb="5">
      <t>ゼンコク</t>
    </rPh>
    <rPh sb="6" eb="8">
      <t>スウチ</t>
    </rPh>
    <rPh sb="12" eb="14">
      <t>レイワ</t>
    </rPh>
    <rPh sb="15" eb="16">
      <t>ネン</t>
    </rPh>
    <rPh sb="17" eb="18">
      <t>ガツ</t>
    </rPh>
    <rPh sb="20" eb="24">
      <t>スイケイホウホウ</t>
    </rPh>
    <rPh sb="25" eb="27">
      <t>ヘンコウ</t>
    </rPh>
    <phoneticPr fontId="5"/>
  </si>
  <si>
    <t xml:space="preserve">     ため、令和2年1月以降の数値については遡り修正を行った。</t>
    <rPh sb="8" eb="10">
      <t>レイワ</t>
    </rPh>
    <rPh sb="13" eb="14">
      <t>ガツ</t>
    </rPh>
    <phoneticPr fontId="5"/>
  </si>
  <si>
    <t>4年　1月</t>
    <rPh sb="1" eb="2">
      <t>ネン</t>
    </rPh>
    <phoneticPr fontId="5"/>
  </si>
  <si>
    <t>11月</t>
    <phoneticPr fontId="5"/>
  </si>
  <si>
    <t>2月</t>
    <phoneticPr fontId="5"/>
  </si>
  <si>
    <t>4年　1月</t>
  </si>
  <si>
    <t>4年 1月</t>
    <phoneticPr fontId="5"/>
  </si>
  <si>
    <t>4年　1月</t>
    <rPh sb="1" eb="2">
      <t>ネン</t>
    </rPh>
    <rPh sb="4" eb="5">
      <t>ガツ</t>
    </rPh>
    <phoneticPr fontId="5"/>
  </si>
  <si>
    <t>4年 1月</t>
    <phoneticPr fontId="5"/>
  </si>
  <si>
    <t>2月</t>
    <phoneticPr fontId="5"/>
  </si>
  <si>
    <t>2月</t>
    <phoneticPr fontId="5"/>
  </si>
  <si>
    <t>4年 1月</t>
    <phoneticPr fontId="5"/>
  </si>
  <si>
    <t>4年 1月</t>
    <phoneticPr fontId="5"/>
  </si>
  <si>
    <t>4年 1月</t>
    <phoneticPr fontId="5"/>
  </si>
  <si>
    <t>2月</t>
    <rPh sb="1" eb="2">
      <t>ガツ</t>
    </rPh>
    <phoneticPr fontId="5"/>
  </si>
  <si>
    <t>4年 1月</t>
    <phoneticPr fontId="5"/>
  </si>
  <si>
    <t>2月</t>
    <phoneticPr fontId="5"/>
  </si>
  <si>
    <t xml:space="preserve"> 2月</t>
    <phoneticPr fontId="5"/>
  </si>
  <si>
    <t xml:space="preserve"> 2月</t>
    <phoneticPr fontId="5"/>
  </si>
  <si>
    <t>2月</t>
    <phoneticPr fontId="5"/>
  </si>
  <si>
    <t>令和3年度</t>
    <rPh sb="0" eb="2">
      <t>レイワ</t>
    </rPh>
    <rPh sb="3" eb="4">
      <t>ネン</t>
    </rPh>
    <rPh sb="4" eb="5">
      <t>ド</t>
    </rPh>
    <phoneticPr fontId="5"/>
  </si>
  <si>
    <t>令和3年</t>
    <rPh sb="0" eb="2">
      <t>レイワ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</si>
  <si>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</si>
  <si>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 3年度</t>
    <rPh sb="0" eb="2">
      <t>レイワ</t>
    </rPh>
    <rPh sb="4" eb="6">
      <t>ネンド</t>
    </rPh>
    <rPh sb="5" eb="6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</si>
  <si>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</si>
  <si>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【 文化・観光施設入場者数 】</t>
  </si>
  <si>
    <t>合　計</t>
  </si>
  <si>
    <t>姫路城</t>
  </si>
  <si>
    <t>書写山
ロープ
ウェイ</t>
  </si>
  <si>
    <t>動物園</t>
  </si>
  <si>
    <t>水族館</t>
  </si>
  <si>
    <t>美術館</t>
  </si>
  <si>
    <t>仏舎利塔
（縦覧者）</t>
  </si>
  <si>
    <t>手柄山
温室植物園</t>
  </si>
  <si>
    <t>手柄山遊園</t>
  </si>
  <si>
    <t>歴史博物館</t>
  </si>
  <si>
    <t>姫路
セントラルパーク</t>
  </si>
  <si>
    <t>姫路文学館</t>
  </si>
  <si>
    <t>好古園</t>
  </si>
  <si>
    <t>星の子館</t>
  </si>
  <si>
    <t>姫路科学館</t>
  </si>
  <si>
    <t>書写の里・
美術工芸館</t>
  </si>
  <si>
    <t>平和資料館</t>
  </si>
  <si>
    <t>ひめじ防災
プラザ</t>
  </si>
  <si>
    <t xml:space="preserve">太陽公園
</t>
  </si>
  <si>
    <t>日本玩具
博物館</t>
  </si>
  <si>
    <t>前年比(％)</t>
  </si>
  <si>
    <t>平成14年度</t>
  </si>
  <si>
    <t xml:space="preserve"> - </t>
  </si>
  <si>
    <t>平成15年度</t>
  </si>
  <si>
    <t>△ 2.9</t>
  </si>
  <si>
    <t>△ 2.2</t>
  </si>
  <si>
    <t>△ 2.4</t>
  </si>
  <si>
    <t>△ 4.6</t>
  </si>
  <si>
    <t>△ 14.4</t>
  </si>
  <si>
    <t>△ 0.9</t>
  </si>
  <si>
    <t>△ 6.4</t>
  </si>
  <si>
    <t>△ 9.0</t>
  </si>
  <si>
    <t>△ 18.1</t>
  </si>
  <si>
    <t>平成16年度</t>
  </si>
  <si>
    <t>△ 1.6</t>
  </si>
  <si>
    <t>△ 5.3</t>
  </si>
  <si>
    <t>△ 3.2</t>
  </si>
  <si>
    <t>△ 8.4</t>
  </si>
  <si>
    <t>△ 19.0</t>
  </si>
  <si>
    <t>△ 44.9</t>
  </si>
  <si>
    <t>△ 8.9</t>
  </si>
  <si>
    <t>△ 2.1</t>
  </si>
  <si>
    <t>△ 17.4</t>
  </si>
  <si>
    <t>△ 4.9</t>
  </si>
  <si>
    <t>平成17年度</t>
  </si>
  <si>
    <t>△ 7.0</t>
  </si>
  <si>
    <t>△ 11.8</t>
  </si>
  <si>
    <t>△ 1.7</t>
  </si>
  <si>
    <t>△ 10.1</t>
  </si>
  <si>
    <t>△ 4.5</t>
  </si>
  <si>
    <t>平成18年度</t>
  </si>
  <si>
    <t>△ 1.2</t>
  </si>
  <si>
    <t>△ 3.4</t>
  </si>
  <si>
    <t>△ 13.7</t>
  </si>
  <si>
    <t>△ 77.0</t>
  </si>
  <si>
    <t>△ 3.3</t>
  </si>
  <si>
    <t>△ 3.8</t>
  </si>
  <si>
    <t>△ 10.4</t>
  </si>
  <si>
    <t>平成19年度</t>
  </si>
  <si>
    <t>△ 1.0</t>
  </si>
  <si>
    <t>△ 0.6</t>
  </si>
  <si>
    <t>△ 37.4</t>
  </si>
  <si>
    <t>△ 15.5</t>
  </si>
  <si>
    <t>△ 4.7</t>
  </si>
  <si>
    <t>△ 3.5</t>
  </si>
  <si>
    <t>平成20年度</t>
  </si>
  <si>
    <t>△ 16.1</t>
  </si>
  <si>
    <t>△ 1.9</t>
  </si>
  <si>
    <t>△ 11.7</t>
  </si>
  <si>
    <t>△ 4.3</t>
  </si>
  <si>
    <t>△ 2.8</t>
  </si>
  <si>
    <t>△ 3.6</t>
  </si>
  <si>
    <t>平成21年度</t>
  </si>
  <si>
    <t>△ 47.2</t>
  </si>
  <si>
    <t>△ 32.5</t>
  </si>
  <si>
    <t>△ 7.5</t>
  </si>
  <si>
    <t>△ 17.7</t>
  </si>
  <si>
    <t>△ 17.3</t>
  </si>
  <si>
    <t>△ 15.0</t>
  </si>
  <si>
    <t>△ 36.6</t>
  </si>
  <si>
    <t>平成22年度</t>
  </si>
  <si>
    <t>△ 34.0</t>
  </si>
  <si>
    <t>△ 70.7</t>
  </si>
  <si>
    <t>△ 32.0</t>
  </si>
  <si>
    <t>△ 14.8</t>
  </si>
  <si>
    <t>△ 33.1</t>
  </si>
  <si>
    <t>△ 9.6</t>
  </si>
  <si>
    <t>△ 55.6</t>
  </si>
  <si>
    <t>△ 11.4</t>
  </si>
  <si>
    <t>△ 55.0</t>
  </si>
  <si>
    <t>△ 11.3</t>
  </si>
  <si>
    <t>△ 13.9</t>
  </si>
  <si>
    <t>平成23年度</t>
  </si>
  <si>
    <t>△ 0.2</t>
  </si>
  <si>
    <t>△ 13.4</t>
  </si>
  <si>
    <t>△ 24.5</t>
  </si>
  <si>
    <t>△ 6.1</t>
  </si>
  <si>
    <t>△ 32.8</t>
  </si>
  <si>
    <t>平成24年度</t>
  </si>
  <si>
    <t>△ 19.1</t>
  </si>
  <si>
    <t>△ 24.9</t>
  </si>
  <si>
    <t>△ 1.8</t>
  </si>
  <si>
    <t>△ 19.6</t>
  </si>
  <si>
    <t>△ 27.8</t>
  </si>
  <si>
    <t>平成25年度</t>
  </si>
  <si>
    <t>△ 12.5</t>
  </si>
  <si>
    <t>△ 16.8</t>
  </si>
  <si>
    <t>△ 10.9</t>
  </si>
  <si>
    <t>△ 44.8</t>
  </si>
  <si>
    <t>△ 7.4</t>
  </si>
  <si>
    <t>平成26年度</t>
  </si>
  <si>
    <t>△ 20.9</t>
  </si>
  <si>
    <t>△ 22.9</t>
  </si>
  <si>
    <t>△ 2.3</t>
  </si>
  <si>
    <t>平成27年度</t>
  </si>
  <si>
    <t>△ 63.0</t>
  </si>
  <si>
    <t>△ 5.0</t>
  </si>
  <si>
    <t>△ 16.3</t>
  </si>
  <si>
    <t>平成28年度</t>
  </si>
  <si>
    <t>△ 18.0</t>
  </si>
  <si>
    <t>△ 26.3</t>
  </si>
  <si>
    <t>△ 17.5</t>
  </si>
  <si>
    <t>△ 5.7</t>
  </si>
  <si>
    <t>△ 16.5</t>
  </si>
  <si>
    <t>△ 3.7</t>
  </si>
  <si>
    <t>△ 5.8</t>
  </si>
  <si>
    <t>△ 14.9</t>
  </si>
  <si>
    <t>△ 13.0</t>
  </si>
  <si>
    <t>△ 8.2</t>
  </si>
  <si>
    <t>△ 18.9</t>
  </si>
  <si>
    <t>△ 25.2</t>
  </si>
  <si>
    <t>平成29年度</t>
  </si>
  <si>
    <t>△ 9.2</t>
  </si>
  <si>
    <t>△ 13.6</t>
  </si>
  <si>
    <t>△ 20.4</t>
  </si>
  <si>
    <t>△ 12.7</t>
  </si>
  <si>
    <t>△ 1.1</t>
  </si>
  <si>
    <t>△ 29.1</t>
  </si>
  <si>
    <t>△ 4.8</t>
  </si>
  <si>
    <t>△ 6.6</t>
  </si>
  <si>
    <t>平成30年度</t>
  </si>
  <si>
    <t>△ 8.0</t>
  </si>
  <si>
    <t>△ 12.9</t>
  </si>
  <si>
    <t>△ 22.2</t>
  </si>
  <si>
    <t>△ 75.3</t>
  </si>
  <si>
    <t>△ 0.1</t>
  </si>
  <si>
    <t>△ 23.1</t>
  </si>
  <si>
    <t>△ 1.3</t>
  </si>
  <si>
    <t>△ 37.3</t>
  </si>
  <si>
    <t>△ 30.6</t>
  </si>
  <si>
    <t>令和元年度</t>
  </si>
  <si>
    <t>△ 2.6</t>
  </si>
  <si>
    <t>△ 11.5</t>
  </si>
  <si>
    <t>△ 6.5</t>
  </si>
  <si>
    <t>△ 9.3</t>
  </si>
  <si>
    <t>△ 7.2</t>
  </si>
  <si>
    <t>△ 6.7</t>
  </si>
  <si>
    <t>令和2年度</t>
  </si>
  <si>
    <t>△ 60.6</t>
  </si>
  <si>
    <t>△ 74.8</t>
  </si>
  <si>
    <t>△ 49.4</t>
  </si>
  <si>
    <t>△ 43.4</t>
  </si>
  <si>
    <t>△ 34.8</t>
  </si>
  <si>
    <t>△ 77.7</t>
  </si>
  <si>
    <t>△ 70.9</t>
  </si>
  <si>
    <t>△ 92.1</t>
  </si>
  <si>
    <t>△ 61.3</t>
  </si>
  <si>
    <t>△ 41.2</t>
  </si>
  <si>
    <t>△ 56.5</t>
  </si>
  <si>
    <t>△ 69.7</t>
  </si>
  <si>
    <t>△ 47.7</t>
  </si>
  <si>
    <t>△ 61.6</t>
  </si>
  <si>
    <t>△ 59.4</t>
  </si>
  <si>
    <t>△ 30.9</t>
  </si>
  <si>
    <t>△ 56.8</t>
  </si>
  <si>
    <t>△ 28.8</t>
  </si>
  <si>
    <t>△ 48.2</t>
  </si>
  <si>
    <t>令和3年度</t>
  </si>
  <si>
    <t>△ 100.0</t>
  </si>
  <si>
    <t>△ 6.3</t>
  </si>
  <si>
    <t>－</t>
  </si>
  <si>
    <t>△ 48.7</t>
  </si>
  <si>
    <t>△ 27.9</t>
  </si>
  <si>
    <t>△ 9.1</t>
  </si>
  <si>
    <t>△ 5.5</t>
  </si>
  <si>
    <t>△ 7.7</t>
  </si>
  <si>
    <t>△ 16.9</t>
  </si>
  <si>
    <t>△ 7.1</t>
  </si>
  <si>
    <t>△ 8.6</t>
  </si>
  <si>
    <t>△ 10.3</t>
  </si>
  <si>
    <t>△ 22.3</t>
  </si>
  <si>
    <t>△ 28.0</t>
  </si>
  <si>
    <t>△ 10.7</t>
  </si>
  <si>
    <t>△ 2.0</t>
  </si>
  <si>
    <t>△ 23.5</t>
  </si>
  <si>
    <t>△ 14.6</t>
  </si>
  <si>
    <t>△ 36.2</t>
  </si>
  <si>
    <t>△ 46.9</t>
  </si>
  <si>
    <t>△ 26.8</t>
  </si>
  <si>
    <t>△ 24.6</t>
  </si>
  <si>
    <t>△ 9.5</t>
  </si>
  <si>
    <t>△ 53.0</t>
  </si>
  <si>
    <t>△ 5.9</t>
  </si>
  <si>
    <t>△ 11.9</t>
  </si>
  <si>
    <t>△ 77.4</t>
  </si>
  <si>
    <t>△ 17.6</t>
  </si>
  <si>
    <t>△ 28.3</t>
  </si>
  <si>
    <t>△ 19.7</t>
  </si>
  <si>
    <t>△ 28.6</t>
  </si>
  <si>
    <t>△ 8.5</t>
  </si>
  <si>
    <t>△ 30.4</t>
  </si>
  <si>
    <t>△ 10.0</t>
  </si>
  <si>
    <t>△ 32.2</t>
  </si>
  <si>
    <t>△ 46.8</t>
  </si>
  <si>
    <t>△ 20.2</t>
  </si>
  <si>
    <t>△ 5.6</t>
  </si>
  <si>
    <t>△ 39.3</t>
  </si>
  <si>
    <t>△ 39.1</t>
  </si>
  <si>
    <t>△ 12.1</t>
  </si>
  <si>
    <t>△ 11.0</t>
  </si>
  <si>
    <t>△ 7.8</t>
  </si>
  <si>
    <t>△ 8.8</t>
  </si>
  <si>
    <t>△ 12.3</t>
  </si>
  <si>
    <t>△ 54.8</t>
  </si>
  <si>
    <t>△ 15.6</t>
  </si>
  <si>
    <t>△ 53.4</t>
  </si>
  <si>
    <t>△ 4.0</t>
  </si>
  <si>
    <t>△ 21.8</t>
  </si>
  <si>
    <t>△ 32.4</t>
  </si>
  <si>
    <t>△ 35.6</t>
  </si>
  <si>
    <t>△ 34.3</t>
  </si>
  <si>
    <t>△ 5.2</t>
  </si>
  <si>
    <t>△ 8.3</t>
  </si>
  <si>
    <t>△ 12.8</t>
  </si>
  <si>
    <t>△ 18.5</t>
  </si>
  <si>
    <t>△ 9.4</t>
  </si>
  <si>
    <t>△ 7.6</t>
  </si>
  <si>
    <t>△ 16.4</t>
  </si>
  <si>
    <t>△ 13.5</t>
  </si>
  <si>
    <t>△ 18.3</t>
  </si>
  <si>
    <t>△ 49.9</t>
  </si>
  <si>
    <t>△ 40.8</t>
  </si>
  <si>
    <t>△ 40.3</t>
  </si>
  <si>
    <t>△ 23.3</t>
  </si>
  <si>
    <t>△ 21.3</t>
  </si>
  <si>
    <t>△ 43.9</t>
  </si>
  <si>
    <t>△ 6.8</t>
  </si>
  <si>
    <t>△ 13.1</t>
  </si>
  <si>
    <t>△ 43.1</t>
  </si>
  <si>
    <t>△ 2.5</t>
  </si>
  <si>
    <t>△ 63.9</t>
  </si>
  <si>
    <t>△ 44.6</t>
  </si>
  <si>
    <t>△ 41.8</t>
  </si>
  <si>
    <t>△ 45.9</t>
  </si>
  <si>
    <t>△ 25.1</t>
  </si>
  <si>
    <t>△ 41.7</t>
  </si>
  <si>
    <t>△ 19.2</t>
  </si>
  <si>
    <t>△ 6.9</t>
  </si>
  <si>
    <t>△ 32.1</t>
  </si>
  <si>
    <t>△ 2.7</t>
  </si>
  <si>
    <t>△ 44.0</t>
  </si>
  <si>
    <t>△ 66.6</t>
  </si>
  <si>
    <t>△ 20.0</t>
  </si>
  <si>
    <t>△ 39.5</t>
  </si>
  <si>
    <t>△ 28.5</t>
  </si>
  <si>
    <t>△ 37.8</t>
  </si>
  <si>
    <t>△ 68.2</t>
  </si>
  <si>
    <t>△ 38.6</t>
  </si>
  <si>
    <t>△ 19.5</t>
  </si>
  <si>
    <t>△ 29.4</t>
  </si>
  <si>
    <t>△ 33.2</t>
  </si>
  <si>
    <t>△ 29.6</t>
  </si>
  <si>
    <t>△ 23.0</t>
  </si>
  <si>
    <t>△ 16.2</t>
  </si>
  <si>
    <t>△ 10.6</t>
  </si>
  <si>
    <t>△ 32.9</t>
  </si>
  <si>
    <t>△ 11.2</t>
  </si>
  <si>
    <t>△ 20.7</t>
  </si>
  <si>
    <t>△ 36.1</t>
  </si>
  <si>
    <t>△ 26.0</t>
  </si>
  <si>
    <t>△ 11.6</t>
  </si>
  <si>
    <t>△ 33.6</t>
  </si>
  <si>
    <t>△ 24.0</t>
  </si>
  <si>
    <t>△ 9.8</t>
  </si>
  <si>
    <t>△ 19.9</t>
  </si>
  <si>
    <t>△ 15.7</t>
  </si>
  <si>
    <t>△ 66.3</t>
  </si>
  <si>
    <t>△ 26.6</t>
  </si>
  <si>
    <t>△ 60.7</t>
  </si>
  <si>
    <t>△ 1.4</t>
  </si>
  <si>
    <t>△ 18.8</t>
  </si>
  <si>
    <t>△ 13.3</t>
  </si>
  <si>
    <t>△ 18.6</t>
  </si>
  <si>
    <t>△ 14.3</t>
  </si>
  <si>
    <t>△ 28.4</t>
  </si>
  <si>
    <t>△ 69.8</t>
  </si>
  <si>
    <t>△ 42.6</t>
  </si>
  <si>
    <t>△ 31.2</t>
  </si>
  <si>
    <t>△ 4.2</t>
  </si>
  <si>
    <t>△ 20.8</t>
  </si>
  <si>
    <t>△ 35.4</t>
  </si>
  <si>
    <t>△ 30.7</t>
  </si>
  <si>
    <t>△ 41.6</t>
  </si>
  <si>
    <t>△ 39.8</t>
  </si>
  <si>
    <t>△ 16.6</t>
  </si>
  <si>
    <t>△ 25.8</t>
  </si>
  <si>
    <t>△ 13.8</t>
  </si>
  <si>
    <t>△ 18.2</t>
  </si>
  <si>
    <t>△ 20.5</t>
  </si>
  <si>
    <t>△ 22.1</t>
  </si>
  <si>
    <t>△ 35.8</t>
  </si>
  <si>
    <t>△ 3.1</t>
  </si>
  <si>
    <t>△ 3.9</t>
  </si>
  <si>
    <t>△ 41.9</t>
  </si>
  <si>
    <t>△ 0.4</t>
  </si>
  <si>
    <t>△ 7.9</t>
  </si>
  <si>
    <t>△ 1.5</t>
  </si>
  <si>
    <t>△ 27.5</t>
  </si>
  <si>
    <t>△ 79.9</t>
  </si>
  <si>
    <t>△ 13.2</t>
  </si>
  <si>
    <t>△ 52.7</t>
  </si>
  <si>
    <t>△ 81.3</t>
  </si>
  <si>
    <t>△ 27.1</t>
  </si>
  <si>
    <t>△ 0.0</t>
  </si>
  <si>
    <t>△ 17.1</t>
  </si>
  <si>
    <t>△ 72.3</t>
  </si>
  <si>
    <t>△ 12.2</t>
  </si>
  <si>
    <t>△ 5.1</t>
  </si>
  <si>
    <t>△ 46.3</t>
  </si>
  <si>
    <t>△ 31.1</t>
  </si>
  <si>
    <t>△ 14.5</t>
  </si>
  <si>
    <t>△ 12.6</t>
  </si>
  <si>
    <t>△ 23.6</t>
  </si>
  <si>
    <t>△ 15.2</t>
  </si>
  <si>
    <t>△ 64.8</t>
  </si>
  <si>
    <t>△ 6.0</t>
  </si>
  <si>
    <t>△ 24.4</t>
  </si>
  <si>
    <t>△ 57.8</t>
  </si>
  <si>
    <t>△ 21.0</t>
  </si>
  <si>
    <t>△ 54.4</t>
  </si>
  <si>
    <t>△ 31.6</t>
  </si>
  <si>
    <t>△ 30.5</t>
  </si>
  <si>
    <t>△ 33.0</t>
  </si>
  <si>
    <t>△ 25.9</t>
  </si>
  <si>
    <t>△ 45.7</t>
  </si>
  <si>
    <t>△ 54.1</t>
  </si>
  <si>
    <t>△ 15.9</t>
  </si>
  <si>
    <t>△ 9.7</t>
  </si>
  <si>
    <t>△ 38.3</t>
  </si>
  <si>
    <t>△ 4.1</t>
  </si>
  <si>
    <t>△ 73.9</t>
  </si>
  <si>
    <t>△ 31.5</t>
  </si>
  <si>
    <t>△ 72.5</t>
  </si>
  <si>
    <t>△ 12.0</t>
  </si>
  <si>
    <t>△ 75.6</t>
  </si>
  <si>
    <t>△ 22.4</t>
  </si>
  <si>
    <t>△ 26.7</t>
  </si>
  <si>
    <t>△ 26.5</t>
  </si>
  <si>
    <t>△ 37.0</t>
  </si>
  <si>
    <t>△ 4.4</t>
  </si>
  <si>
    <t>△ 87.3</t>
  </si>
  <si>
    <t>△ 7.3</t>
  </si>
  <si>
    <t>△ 17.2</t>
  </si>
  <si>
    <t>△ 87.0</t>
  </si>
  <si>
    <t>△ 27.7</t>
  </si>
  <si>
    <t>△ 6.2</t>
  </si>
  <si>
    <t>△ 34.1</t>
  </si>
  <si>
    <t>△ 15.4</t>
  </si>
  <si>
    <t>△ 24.3</t>
  </si>
  <si>
    <t>△ 42.9</t>
  </si>
  <si>
    <t>△ 23.4</t>
  </si>
  <si>
    <t>△ 44.4</t>
  </si>
  <si>
    <t>△ 50.2</t>
  </si>
  <si>
    <t>△ 16.0</t>
  </si>
  <si>
    <t>△ 29.8</t>
  </si>
  <si>
    <t>△ 26.2</t>
  </si>
  <si>
    <t>△ 37.6</t>
  </si>
  <si>
    <t>△ 25.0</t>
  </si>
  <si>
    <t>△ 54.3</t>
  </si>
  <si>
    <t>△ 36.0</t>
  </si>
  <si>
    <t>△ 45.1</t>
  </si>
  <si>
    <t>△ 20.1</t>
  </si>
  <si>
    <t>△ 16.7</t>
  </si>
  <si>
    <t>△ 11.1</t>
  </si>
  <si>
    <t>△ 26.1</t>
  </si>
  <si>
    <t>△ 27.4</t>
  </si>
  <si>
    <t>△ 26.9</t>
  </si>
  <si>
    <t>△ 38.7</t>
  </si>
  <si>
    <t>△ 15.3</t>
  </si>
  <si>
    <t>△ 22.8</t>
  </si>
  <si>
    <t>△ 17.8</t>
  </si>
  <si>
    <t>△ 39.4</t>
  </si>
  <si>
    <t>△ 39.0</t>
  </si>
  <si>
    <t>△ 40.6</t>
  </si>
  <si>
    <t>△ 15.8</t>
  </si>
  <si>
    <t>△ 34.5</t>
  </si>
  <si>
    <t>△ 78.7</t>
  </si>
  <si>
    <t>△ 56.3</t>
  </si>
  <si>
    <t>△ 63.5</t>
  </si>
  <si>
    <t>△ 58.2</t>
  </si>
  <si>
    <t>△ 31.3</t>
  </si>
  <si>
    <t>△ 40.5</t>
  </si>
  <si>
    <t>△ 77.1</t>
  </si>
  <si>
    <t>△ 14.0</t>
  </si>
  <si>
    <t>△ 32.6</t>
  </si>
  <si>
    <t>△ 39.2</t>
  </si>
  <si>
    <t>△ 28.7</t>
  </si>
  <si>
    <t>△ 21.4</t>
  </si>
  <si>
    <t>△ 30.1</t>
  </si>
  <si>
    <t>△ 17.9</t>
  </si>
  <si>
    <t>△ 30.3</t>
  </si>
  <si>
    <t>△ 46.7</t>
  </si>
  <si>
    <t>△ 34.6</t>
  </si>
  <si>
    <t>△ 41.0</t>
  </si>
  <si>
    <t>△ 69.0</t>
  </si>
  <si>
    <t>△ 43.2</t>
  </si>
  <si>
    <t>△ 0.8</t>
  </si>
  <si>
    <t>△ 76.8</t>
  </si>
  <si>
    <t>△ 60.5</t>
  </si>
  <si>
    <t>△ 47.9</t>
  </si>
  <si>
    <t>△ 27.0</t>
  </si>
  <si>
    <t>△ 52.4</t>
  </si>
  <si>
    <t>△ 47.6</t>
  </si>
  <si>
    <t>△ 33.8</t>
  </si>
  <si>
    <t>△ 0.3</t>
  </si>
  <si>
    <t>△ 89.0</t>
  </si>
  <si>
    <t>△ 59.1</t>
  </si>
  <si>
    <t>△ 60.9</t>
  </si>
  <si>
    <t>△ 76.5</t>
  </si>
  <si>
    <t>△ 10.8</t>
  </si>
  <si>
    <t>△ 53.2</t>
  </si>
  <si>
    <t>△ 67.9</t>
  </si>
  <si>
    <t>△ 48.4</t>
  </si>
  <si>
    <t>△ 33.3</t>
  </si>
  <si>
    <t>△ 35.0</t>
  </si>
  <si>
    <t>△ 69.4</t>
  </si>
  <si>
    <t>△ 58.1</t>
  </si>
  <si>
    <t>△ 42.1</t>
  </si>
  <si>
    <t>△ 69.6</t>
  </si>
  <si>
    <t>△ 62.6</t>
  </si>
  <si>
    <t>△ 62.7</t>
  </si>
  <si>
    <t>△ 17.0</t>
  </si>
  <si>
    <t>△ 25.7</t>
  </si>
  <si>
    <t>△ 72.2</t>
  </si>
  <si>
    <t>△ 51.6</t>
  </si>
  <si>
    <t>△ 35.2</t>
  </si>
  <si>
    <t>△ 60.2</t>
  </si>
  <si>
    <t>△ 68.3</t>
  </si>
  <si>
    <t>△ 38.2</t>
  </si>
  <si>
    <t>△ 38.8</t>
  </si>
  <si>
    <t>△ 57.5</t>
  </si>
  <si>
    <t>△ 85.8</t>
  </si>
  <si>
    <t>△ 47.3</t>
  </si>
  <si>
    <t>△ 25.6</t>
  </si>
  <si>
    <t>△ 65.1</t>
  </si>
  <si>
    <t>△ 49.2</t>
  </si>
  <si>
    <t>△ 45.2</t>
  </si>
  <si>
    <t>△ 21.2</t>
  </si>
  <si>
    <t>△ 41.5</t>
  </si>
  <si>
    <t>△ 84.6</t>
  </si>
  <si>
    <t>△ 37.1</t>
  </si>
  <si>
    <t>△ 23.2</t>
  </si>
  <si>
    <t>△ 25.4</t>
  </si>
  <si>
    <t>△ 86.1</t>
  </si>
  <si>
    <t>△ 31.9</t>
  </si>
  <si>
    <t>△ 57.9</t>
  </si>
  <si>
    <t>△ 23.8</t>
  </si>
  <si>
    <t>△ 63.3</t>
  </si>
  <si>
    <t>△ 40.1</t>
  </si>
  <si>
    <t>△ 48.9</t>
  </si>
  <si>
    <t>△ 46.1</t>
  </si>
  <si>
    <t>△ 83.0</t>
  </si>
  <si>
    <t>△ 86.5</t>
  </si>
  <si>
    <t>△ 54.7</t>
  </si>
  <si>
    <t>△ 61.9</t>
  </si>
  <si>
    <t>△ 45.5</t>
  </si>
  <si>
    <t>△ 18.4</t>
  </si>
  <si>
    <t>△ 44.7</t>
  </si>
  <si>
    <t>△ 86.8</t>
  </si>
  <si>
    <t>△ 50.1</t>
  </si>
  <si>
    <t>△ 66.7</t>
  </si>
  <si>
    <t>△ 59.7</t>
  </si>
  <si>
    <t>△ 88.2</t>
  </si>
  <si>
    <t>△ 50.8</t>
  </si>
  <si>
    <t>△ 21.9</t>
  </si>
  <si>
    <t>△ 79.1</t>
  </si>
  <si>
    <t>△ 41.4</t>
  </si>
  <si>
    <t>△ 65.6</t>
  </si>
  <si>
    <t>△ 19.8</t>
  </si>
  <si>
    <t>△ 14.2</t>
  </si>
  <si>
    <t>△ 68.0</t>
  </si>
  <si>
    <t>△ 74.6</t>
  </si>
  <si>
    <t>△ 22.6</t>
  </si>
  <si>
    <t>△ 15.1</t>
  </si>
  <si>
    <t>△ 89.5</t>
  </si>
  <si>
    <t>△ 53.7</t>
  </si>
  <si>
    <t>△ 35.7</t>
  </si>
  <si>
    <t>△ 10.2</t>
  </si>
  <si>
    <t>△ 24.8</t>
  </si>
  <si>
    <t>△ 57.0</t>
  </si>
  <si>
    <t>△ 55.1</t>
  </si>
  <si>
    <t>△ 20.6</t>
  </si>
  <si>
    <t>△ 43.6</t>
  </si>
  <si>
    <t>△ 28.1</t>
  </si>
  <si>
    <t>△ 28.2</t>
  </si>
  <si>
    <t>△ 57.7</t>
  </si>
  <si>
    <t>△ 69.3</t>
  </si>
  <si>
    <t>△ 29.3</t>
  </si>
  <si>
    <t>△ 31.7</t>
  </si>
  <si>
    <t>△ 31.8</t>
  </si>
  <si>
    <t>△ 87.7</t>
  </si>
  <si>
    <t>△ 45.6</t>
  </si>
  <si>
    <t>△ 24.1</t>
  </si>
  <si>
    <t>△ 41.3</t>
  </si>
  <si>
    <t>△ 50.6</t>
  </si>
  <si>
    <t>△ 46.6</t>
  </si>
  <si>
    <t>△ 50.9</t>
  </si>
  <si>
    <t>△ 26.4</t>
  </si>
  <si>
    <t>△ 29.9</t>
  </si>
  <si>
    <t>△ 28.9</t>
  </si>
  <si>
    <t>△ 34.4</t>
  </si>
  <si>
    <t>△ 52.6</t>
  </si>
  <si>
    <t>△ 64.4</t>
  </si>
  <si>
    <t>△ 66.9</t>
  </si>
  <si>
    <t>△ 51.5</t>
  </si>
  <si>
    <t>△ 23.9</t>
  </si>
  <si>
    <t>△ 64.3</t>
  </si>
  <si>
    <t>△ 21.6</t>
  </si>
  <si>
    <t>△ 35.5</t>
  </si>
  <si>
    <t>△ 35.3</t>
  </si>
  <si>
    <t>△ 51.1</t>
  </si>
  <si>
    <t>△ 64.1</t>
  </si>
  <si>
    <t>△ 14.7</t>
  </si>
  <si>
    <t>△ 76.3</t>
  </si>
  <si>
    <t>△ 61.7</t>
  </si>
  <si>
    <t>△ 32.7</t>
  </si>
  <si>
    <t>△ 42.7</t>
  </si>
  <si>
    <t>△ 83.8</t>
  </si>
  <si>
    <t>△ 42.2</t>
  </si>
  <si>
    <t>△ 78.5</t>
  </si>
  <si>
    <t>△ 85.3</t>
  </si>
  <si>
    <t>△ 27.6</t>
  </si>
  <si>
    <t>△ 36.4</t>
  </si>
  <si>
    <t>△ 30.2</t>
  </si>
  <si>
    <t>△ 33.7</t>
  </si>
  <si>
    <t>△ 39.7</t>
  </si>
  <si>
    <t>△ 21.1</t>
  </si>
  <si>
    <t>△ 40.0</t>
  </si>
  <si>
    <t>△ 36.3</t>
  </si>
  <si>
    <t>△ 54.0</t>
  </si>
  <si>
    <t>△ 59.8</t>
  </si>
  <si>
    <t>△ 91.7</t>
  </si>
  <si>
    <t>△ 27.2</t>
  </si>
  <si>
    <t>△ 61.2</t>
  </si>
  <si>
    <t>△ 27.3</t>
  </si>
  <si>
    <t>△ 21.7</t>
  </si>
  <si>
    <t>△ 29.5</t>
  </si>
  <si>
    <t>△ 72.6</t>
  </si>
  <si>
    <t>△ 48.1</t>
  </si>
  <si>
    <t>△ 37.7</t>
  </si>
  <si>
    <t>△ 29.2</t>
  </si>
  <si>
    <t>△ 40.4</t>
  </si>
  <si>
    <t>△ 39.9</t>
  </si>
  <si>
    <t>△ 46.5</t>
  </si>
  <si>
    <t>△ 64.2</t>
  </si>
  <si>
    <t>△ 34.9</t>
  </si>
  <si>
    <t>△ 31.4</t>
  </si>
  <si>
    <t>△ 18.7</t>
  </si>
  <si>
    <t>△ 10.5</t>
  </si>
  <si>
    <t>△ 45.0</t>
  </si>
  <si>
    <t>△ 12.4</t>
  </si>
  <si>
    <t>△ 47.1</t>
  </si>
  <si>
    <t>△ 65.9</t>
  </si>
  <si>
    <t>△ 33.4</t>
  </si>
  <si>
    <t>△ 44.3</t>
  </si>
  <si>
    <t>△ 51.3</t>
  </si>
  <si>
    <t>△ 50.3</t>
  </si>
  <si>
    <t>△ 19.3</t>
  </si>
  <si>
    <t>△ 65.4</t>
  </si>
  <si>
    <t>△ 42.3</t>
  </si>
  <si>
    <t>△ 73.1</t>
  </si>
  <si>
    <t>△ 43.0</t>
  </si>
  <si>
    <t>△ 59.6</t>
  </si>
  <si>
    <t>△ 32.3</t>
  </si>
  <si>
    <t>△ 77.8</t>
  </si>
  <si>
    <t>△ 60.3</t>
  </si>
  <si>
    <t>△ 67.8</t>
  </si>
  <si>
    <t>△ 73.2</t>
  </si>
  <si>
    <t>△ 45.8</t>
  </si>
  <si>
    <t>△ 68.9</t>
  </si>
  <si>
    <t>△ 37.9</t>
  </si>
  <si>
    <t>△ 67.2</t>
  </si>
  <si>
    <t>△ 29.7</t>
  </si>
  <si>
    <t>△ 69.5</t>
  </si>
  <si>
    <t>△ 21.5</t>
  </si>
  <si>
    <t>△ 75.2</t>
  </si>
  <si>
    <t>△ 72.9</t>
  </si>
  <si>
    <t>△ 57.1</t>
  </si>
  <si>
    <t>△ 82.6</t>
  </si>
  <si>
    <t>△ 24.2</t>
  </si>
  <si>
    <t>△ 89.4</t>
  </si>
  <si>
    <t>△ 56.4</t>
  </si>
  <si>
    <t>△ 22.0</t>
  </si>
  <si>
    <t>△ 31.0</t>
  </si>
  <si>
    <t>△ 42.5</t>
  </si>
  <si>
    <t>△ 23.7</t>
  </si>
  <si>
    <t>△ 83.7</t>
  </si>
  <si>
    <t>△ 66.0</t>
  </si>
  <si>
    <t>△ 78.8</t>
  </si>
  <si>
    <t>△ 81.8</t>
  </si>
  <si>
    <t>△ 71.3</t>
  </si>
  <si>
    <t>△ 65.8</t>
  </si>
  <si>
    <t>△ 96.7</t>
  </si>
  <si>
    <t>△ 88.5</t>
  </si>
  <si>
    <t>△ 89.7</t>
  </si>
  <si>
    <t>△ 89.2</t>
  </si>
  <si>
    <t>△ 65.7</t>
  </si>
  <si>
    <t>△ 91.9</t>
  </si>
  <si>
    <t>△ 81.7</t>
  </si>
  <si>
    <t>△ 97.3</t>
  </si>
  <si>
    <t>△ 97.7</t>
  </si>
  <si>
    <t>△ 92.7</t>
  </si>
  <si>
    <t>△ 94.5</t>
  </si>
  <si>
    <t>△ 87.1</t>
  </si>
  <si>
    <t>△ 86.0</t>
  </si>
  <si>
    <t>△ 97.4</t>
  </si>
  <si>
    <t>△ 98.6</t>
  </si>
  <si>
    <t>△ 90.6</t>
  </si>
  <si>
    <t>△ 93.8</t>
  </si>
  <si>
    <t>△ 96.6</t>
  </si>
  <si>
    <t>△ 98.0</t>
  </si>
  <si>
    <t>△ 95.7</t>
  </si>
  <si>
    <t>△ 99.4</t>
  </si>
  <si>
    <t>△ 98.5</t>
  </si>
  <si>
    <t>△ 96.0</t>
  </si>
  <si>
    <t>△ 97.9</t>
  </si>
  <si>
    <t>△ 99.3</t>
  </si>
  <si>
    <t>△ 85.1</t>
  </si>
  <si>
    <t>△ 72.8</t>
  </si>
  <si>
    <t>△ 97.8</t>
  </si>
  <si>
    <t>△ 19.4</t>
  </si>
  <si>
    <t>△ 86.3</t>
  </si>
  <si>
    <t>△ 84.9</t>
  </si>
  <si>
    <t>△ 82.5</t>
  </si>
  <si>
    <t>△ 74.7</t>
  </si>
  <si>
    <t>△ 92.6</t>
  </si>
  <si>
    <t>△ 62.2</t>
  </si>
  <si>
    <t>△ 42.8</t>
  </si>
  <si>
    <t>△ 74.1</t>
  </si>
  <si>
    <t>△ 78.9</t>
  </si>
  <si>
    <t>△ 63.1</t>
  </si>
  <si>
    <t>△ 76.0</t>
  </si>
  <si>
    <t>△ 77.6</t>
  </si>
  <si>
    <t>△ 52.3</t>
  </si>
  <si>
    <t>△ 33.9</t>
  </si>
  <si>
    <t>△ 34.2</t>
  </si>
  <si>
    <t>△ 36.8</t>
  </si>
  <si>
    <t>△ 56.9</t>
  </si>
  <si>
    <t>△ 93.9</t>
  </si>
  <si>
    <t>△ 78.3</t>
  </si>
  <si>
    <t>△ 54.5</t>
  </si>
  <si>
    <t>△ 91.0</t>
  </si>
  <si>
    <t>△ 59.9</t>
  </si>
  <si>
    <t>△ 66.5</t>
  </si>
  <si>
    <t>△ 38.4</t>
  </si>
  <si>
    <t>△ 64.7</t>
  </si>
  <si>
    <t>△ 50.0</t>
  </si>
  <si>
    <t>△ 63.8</t>
  </si>
  <si>
    <t>△ 61.1</t>
  </si>
  <si>
    <t>△ 51.4</t>
  </si>
  <si>
    <t>△ 62.1</t>
  </si>
  <si>
    <t>△ 34.7</t>
  </si>
  <si>
    <t>△ 62.5</t>
  </si>
  <si>
    <t>△ 39.6</t>
  </si>
  <si>
    <t>△ 63.4</t>
  </si>
  <si>
    <t>△ 51.0</t>
  </si>
  <si>
    <t>△ 54.9</t>
  </si>
  <si>
    <t>△ 29.0</t>
  </si>
  <si>
    <t>△ 44.2</t>
  </si>
  <si>
    <t>△ 57.3</t>
  </si>
  <si>
    <t>△ 55.5</t>
  </si>
  <si>
    <t>△ 42.0</t>
  </si>
  <si>
    <t>△ 83.5</t>
  </si>
  <si>
    <t>△ 56.0</t>
  </si>
  <si>
    <t>△ 72.1</t>
  </si>
  <si>
    <t>△ 71.6</t>
  </si>
  <si>
    <t>△ 80.2</t>
  </si>
  <si>
    <t>△ 52.2</t>
  </si>
  <si>
    <t>△ 59.5</t>
  </si>
  <si>
    <t>△ 25.3</t>
  </si>
  <si>
    <t>△ 59.2</t>
  </si>
  <si>
    <t>-</t>
    <phoneticPr fontId="22"/>
  </si>
  <si>
    <t>△ 42.4</t>
  </si>
  <si>
    <t>△ 58.9</t>
  </si>
  <si>
    <t>△ 52.8</t>
  </si>
  <si>
    <t>△ 45.4</t>
  </si>
  <si>
    <t>△ 55.9</t>
  </si>
  <si>
    <t>注）書写山ロープウェイ利用者数は、無料入場者数も含む。平成19年４月より、神姫バスセット券及び神姫定期観光バス発売枚数も含む。</t>
  </si>
  <si>
    <t>　　平成26年4月以降の数値については乗車人員数による(上り、下りそれぞれに1カウント)</t>
  </si>
  <si>
    <t>　　美術館は、平成14年10月21日から15年3月31日まで改修工事のため休館。平成23年11月14日から平成24年4月20日までリニューアル工事のため休館。</t>
  </si>
  <si>
    <t xml:space="preserve">    平成30年8月1日から平成31年2月25日まで館内改修工事のため休館。</t>
  </si>
  <si>
    <t>　　書写山ロープウェイ平成19年度分は同11/26～同12/28運休</t>
  </si>
  <si>
    <t>　　美術館の平成19年度分は同12/3～12/31まで改修工事で休館。また、姫路菓子博覧会[平成20年4月18日（金）～5月11日（日）]の会期中の入館者数は常設展の観覧者数である。</t>
  </si>
  <si>
    <t xml:space="preserve">    平成23年11月14日から24年4月20日まで工事のため休館。 平成30年8月1日から31年2月下旬まで館内改修工事のため休館。</t>
  </si>
  <si>
    <t xml:space="preserve">    手柄山遊園は19年度までは5/1～翌年4/30までを年度計としている</t>
  </si>
  <si>
    <t>　　歴史博物館は姫路菓子博覧会[平成20年4月18日（金）～5月11日（日）]の会場であった。</t>
  </si>
  <si>
    <t>　　　その準備・撤収のため下記の期間も臨時休館であった。</t>
  </si>
  <si>
    <t>　　　準備：平成20年3月16日（日）～4月17日（木）</t>
  </si>
  <si>
    <t>　　　撤収：平成20年5月12日（月）～5月19日（月）</t>
  </si>
  <si>
    <t>　　動物園は姫路菓子博覧会[平成20年4月18日（金）～5月11日（日）]の会場への連絡口が有り、博覧会入場券持参者は出入り自由であった。</t>
  </si>
  <si>
    <t>　　平成30年12月12日から平成31年2月15日まで園路舗装工事のため休園。</t>
  </si>
  <si>
    <t xml:space="preserve">    水族館は平成20年11月4日から平成23年7月1日まで休館</t>
  </si>
  <si>
    <t xml:space="preserve">    文学館は平成19年4月分から貸館利用者を含む。平成27年6月8日から平成28年8月までリニューアル工事のため休館</t>
  </si>
  <si>
    <t xml:space="preserve">    姫路科学館は平成21年3月から7月までリニューアル工事の為休館、平成24年11月13日から平成25年3月15日までプラネタリウムは設備改修のため休演。平成27年10月19日から平成28年7月15日までは大規模改修工事のため休館。</t>
  </si>
  <si>
    <t xml:space="preserve">    星の子館(本館)は平成29年12月1日から平成30年11月2日までリニューアル工事のため休館</t>
  </si>
  <si>
    <t>　　ひめじ防災プラザは平成19年4月開館</t>
  </si>
  <si>
    <t>　　平成22年度より太陽公園と日本玩具博物館を追加</t>
  </si>
  <si>
    <t>《資料》各施設</t>
  </si>
  <si>
    <t>姫路市主要指標</t>
    <phoneticPr fontId="5"/>
  </si>
  <si>
    <t>4月</t>
    <phoneticPr fontId="5"/>
  </si>
  <si>
    <t>4月</t>
    <phoneticPr fontId="5"/>
  </si>
  <si>
    <t>4月</t>
    <phoneticPr fontId="5"/>
  </si>
  <si>
    <t>1月</t>
    <rPh sb="1" eb="2">
      <t>ガツ</t>
    </rPh>
    <phoneticPr fontId="5"/>
  </si>
  <si>
    <t>15年</t>
    <rPh sb="2" eb="3">
      <t>ネン</t>
    </rPh>
    <phoneticPr fontId="5"/>
  </si>
  <si>
    <t xml:space="preserve"> 平成14年</t>
    <rPh sb="5" eb="6">
      <t>ネン</t>
    </rPh>
    <phoneticPr fontId="5"/>
  </si>
  <si>
    <t>16年</t>
    <phoneticPr fontId="5"/>
  </si>
  <si>
    <t>17年</t>
    <phoneticPr fontId="5"/>
  </si>
  <si>
    <t>18年</t>
    <phoneticPr fontId="5"/>
  </si>
  <si>
    <t>19年</t>
    <phoneticPr fontId="5"/>
  </si>
  <si>
    <t>20年</t>
    <phoneticPr fontId="5"/>
  </si>
  <si>
    <t>21年</t>
    <phoneticPr fontId="5"/>
  </si>
  <si>
    <t>22年</t>
    <phoneticPr fontId="5"/>
  </si>
  <si>
    <t>23年</t>
    <phoneticPr fontId="5"/>
  </si>
  <si>
    <t>24年</t>
    <phoneticPr fontId="5"/>
  </si>
  <si>
    <t>25年</t>
    <phoneticPr fontId="5"/>
  </si>
  <si>
    <t>26年</t>
    <rPh sb="2" eb="3">
      <t>ネン</t>
    </rPh>
    <phoneticPr fontId="5"/>
  </si>
  <si>
    <t>27年</t>
    <phoneticPr fontId="5"/>
  </si>
  <si>
    <t>28年</t>
    <phoneticPr fontId="5"/>
  </si>
  <si>
    <t>29年</t>
    <phoneticPr fontId="5"/>
  </si>
  <si>
    <t>30年</t>
    <phoneticPr fontId="5"/>
  </si>
  <si>
    <t>31年</t>
    <rPh sb="2" eb="3">
      <t>ネン</t>
    </rPh>
    <phoneticPr fontId="5"/>
  </si>
  <si>
    <t>令和2年</t>
    <rPh sb="0" eb="2">
      <t>レイワ</t>
    </rPh>
    <phoneticPr fontId="5"/>
  </si>
  <si>
    <t>3年</t>
    <phoneticPr fontId="5"/>
  </si>
  <si>
    <t>4年</t>
    <phoneticPr fontId="5"/>
  </si>
  <si>
    <t>月</t>
    <rPh sb="0" eb="1">
      <t>ツキ</t>
    </rPh>
    <phoneticPr fontId="5"/>
  </si>
  <si>
    <t>年</t>
    <phoneticPr fontId="5"/>
  </si>
  <si>
    <t>5年  1月</t>
    <phoneticPr fontId="5"/>
  </si>
  <si>
    <t>5年 1月</t>
    <phoneticPr fontId="5"/>
  </si>
  <si>
    <t xml:space="preserve"> 12月</t>
    <phoneticPr fontId="5"/>
  </si>
  <si>
    <t xml:space="preserve"> 12月</t>
    <phoneticPr fontId="5"/>
  </si>
  <si>
    <t>5年　1月</t>
    <rPh sb="1" eb="2">
      <t>ネン</t>
    </rPh>
    <rPh sb="4" eb="5">
      <t>ガツ</t>
    </rPh>
    <phoneticPr fontId="5"/>
  </si>
  <si>
    <t>令和4年</t>
    <rPh sb="0" eb="2">
      <t>レイワ</t>
    </rPh>
    <rPh sb="3" eb="4">
      <t>ネン</t>
    </rPh>
    <phoneticPr fontId="5"/>
  </si>
  <si>
    <t>12月</t>
    <phoneticPr fontId="5"/>
  </si>
  <si>
    <t xml:space="preserve"> 12月</t>
    <phoneticPr fontId="5"/>
  </si>
  <si>
    <t>5年　1月</t>
    <rPh sb="1" eb="2">
      <t>ネン</t>
    </rPh>
    <phoneticPr fontId="5"/>
  </si>
  <si>
    <t>5年</t>
    <phoneticPr fontId="5"/>
  </si>
  <si>
    <t>5年　1月</t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</si>
  <si>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</si>
  <si>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3月</t>
    <rPh sb="1" eb="2">
      <t>ツキ</t>
    </rPh>
    <phoneticPr fontId="5"/>
  </si>
  <si>
    <t>4月</t>
    <rPh sb="1" eb="2">
      <t>ツキ</t>
    </rPh>
    <phoneticPr fontId="5"/>
  </si>
  <si>
    <t>3月</t>
    <rPh sb="1" eb="2">
      <t>ツキ</t>
    </rPh>
    <phoneticPr fontId="5"/>
  </si>
  <si>
    <t>3月</t>
    <phoneticPr fontId="5"/>
  </si>
  <si>
    <t>2月</t>
    <phoneticPr fontId="5"/>
  </si>
  <si>
    <t>2月</t>
    <phoneticPr fontId="5"/>
  </si>
  <si>
    <t>2月</t>
    <phoneticPr fontId="5"/>
  </si>
  <si>
    <t>3月</t>
    <rPh sb="1" eb="2">
      <t>ツキ</t>
    </rPh>
    <phoneticPr fontId="5"/>
  </si>
  <si>
    <t>2月</t>
    <rPh sb="1" eb="2">
      <t>ツキ</t>
    </rPh>
    <phoneticPr fontId="5"/>
  </si>
  <si>
    <t>3月</t>
    <phoneticPr fontId="5"/>
  </si>
  <si>
    <t>5月</t>
    <rPh sb="1" eb="2">
      <t>ツキ</t>
    </rPh>
    <phoneticPr fontId="5"/>
  </si>
  <si>
    <t>《資料》デジタル戦略室統計解析室</t>
    <rPh sb="1" eb="3">
      <t>シリョウ</t>
    </rPh>
    <rPh sb="8" eb="10">
      <t>センリャク</t>
    </rPh>
    <rPh sb="10" eb="11">
      <t>シツ</t>
    </rPh>
    <rPh sb="11" eb="13">
      <t>トウケイ</t>
    </rPh>
    <rPh sb="13" eb="15">
      <t>カイセキ</t>
    </rPh>
    <rPh sb="15" eb="16">
      <t>シツ</t>
    </rPh>
    <phoneticPr fontId="5"/>
  </si>
  <si>
    <t>《資料》デジタル戦略室　統計解析室</t>
    <rPh sb="1" eb="3">
      <t>シリョウ</t>
    </rPh>
    <rPh sb="8" eb="10">
      <t>センリャク</t>
    </rPh>
    <rPh sb="10" eb="11">
      <t>シツ</t>
    </rPh>
    <rPh sb="14" eb="16">
      <t>カイセキ</t>
    </rPh>
    <rPh sb="16" eb="17">
      <t>シツ</t>
    </rPh>
    <phoneticPr fontId="5"/>
  </si>
  <si>
    <t>令和 4年度</t>
    <rPh sb="0" eb="2">
      <t>レイワ</t>
    </rPh>
    <rPh sb="4" eb="6">
      <t>ネンド</t>
    </rPh>
    <rPh sb="5" eb="6">
      <t>ド</t>
    </rPh>
    <phoneticPr fontId="5"/>
  </si>
  <si>
    <t>令和4年度</t>
    <rPh sb="0" eb="2">
      <t>レイワ</t>
    </rPh>
    <rPh sb="3" eb="5">
      <t>ネンド</t>
    </rPh>
    <rPh sb="4" eb="5">
      <t>ド</t>
    </rPh>
    <phoneticPr fontId="5"/>
  </si>
  <si>
    <t>令和4年度</t>
    <rPh sb="0" eb="2">
      <t>レイワ</t>
    </rPh>
    <rPh sb="3" eb="4">
      <t>ネン</t>
    </rPh>
    <rPh sb="4" eb="5">
      <t>ド</t>
    </rPh>
    <phoneticPr fontId="5"/>
  </si>
  <si>
    <t>6月</t>
    <rPh sb="1" eb="2">
      <t>ツキ</t>
    </rPh>
    <phoneticPr fontId="5"/>
  </si>
  <si>
    <t>【 人口移動状況 】</t>
    <rPh sb="2" eb="4">
      <t>ジンコウ</t>
    </rPh>
    <rPh sb="4" eb="6">
      <t>イドウ</t>
    </rPh>
    <rPh sb="6" eb="8">
      <t>ジョウキョウ</t>
    </rPh>
    <phoneticPr fontId="5"/>
  </si>
  <si>
    <t>7月</t>
    <rPh sb="1" eb="2">
      <t>ツキ</t>
    </rPh>
    <phoneticPr fontId="5"/>
  </si>
  <si>
    <t>8月</t>
    <phoneticPr fontId="5"/>
  </si>
  <si>
    <t>6月</t>
    <phoneticPr fontId="5"/>
  </si>
  <si>
    <t>7月</t>
    <phoneticPr fontId="5"/>
  </si>
  <si>
    <t>6月</t>
    <phoneticPr fontId="5"/>
  </si>
  <si>
    <t>7月</t>
    <phoneticPr fontId="5"/>
  </si>
  <si>
    <t>7月</t>
    <phoneticPr fontId="5"/>
  </si>
  <si>
    <t>7月</t>
    <phoneticPr fontId="5"/>
  </si>
  <si>
    <t>7月</t>
    <phoneticPr fontId="5"/>
  </si>
  <si>
    <t>9月</t>
    <rPh sb="1" eb="2">
      <t>ゲツ</t>
    </rPh>
    <phoneticPr fontId="5"/>
  </si>
  <si>
    <t>8月</t>
    <rPh sb="1" eb="2">
      <t>ガツ</t>
    </rPh>
    <phoneticPr fontId="5"/>
  </si>
  <si>
    <t>8月</t>
    <phoneticPr fontId="5"/>
  </si>
  <si>
    <t>7月</t>
    <phoneticPr fontId="5"/>
  </si>
  <si>
    <t>10月</t>
    <rPh sb="2" eb="3">
      <t>ガツ</t>
    </rPh>
    <phoneticPr fontId="5"/>
  </si>
  <si>
    <t>9月</t>
    <rPh sb="1" eb="2">
      <t>ガツ</t>
    </rPh>
    <phoneticPr fontId="5"/>
  </si>
  <si>
    <t>9月</t>
    <phoneticPr fontId="5"/>
  </si>
  <si>
    <t>8月</t>
    <phoneticPr fontId="5"/>
  </si>
  <si>
    <t>11月</t>
    <rPh sb="2" eb="3">
      <t>ガツ</t>
    </rPh>
    <phoneticPr fontId="5"/>
  </si>
  <si>
    <t>令和4年</t>
    <phoneticPr fontId="5"/>
  </si>
  <si>
    <t>令和5年</t>
    <rPh sb="0" eb="2">
      <t>レイワ</t>
    </rPh>
    <rPh sb="3" eb="4">
      <t>ネン</t>
    </rPh>
    <phoneticPr fontId="5"/>
  </si>
  <si>
    <t>10月</t>
    <rPh sb="2" eb="3">
      <t>ガツ</t>
    </rPh>
    <phoneticPr fontId="5"/>
  </si>
  <si>
    <t>　　歴史博物館は令和3年9月6日から令和5年4月7日までリニューアル工事のため休館</t>
    <rPh sb="2" eb="4">
      <t>レキシ</t>
    </rPh>
    <rPh sb="4" eb="7">
      <t>ハクブツカン</t>
    </rPh>
    <rPh sb="34" eb="36">
      <t>コウジ</t>
    </rPh>
    <rPh sb="39" eb="41">
      <t>キュウカン</t>
    </rPh>
    <phoneticPr fontId="5"/>
  </si>
  <si>
    <t>6年　1月</t>
    <rPh sb="1" eb="2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</si>
  <si>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</si>
  <si>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　　令和5年6月の家島の数値は欠測を含む。</t>
    <rPh sb="2" eb="4">
      <t>レイワ</t>
    </rPh>
    <rPh sb="5" eb="6">
      <t>ネン</t>
    </rPh>
    <rPh sb="7" eb="8">
      <t>ガツ</t>
    </rPh>
    <rPh sb="9" eb="11">
      <t>イエシマ</t>
    </rPh>
    <rPh sb="12" eb="14">
      <t>スウチ</t>
    </rPh>
    <rPh sb="15" eb="16">
      <t>ケツ</t>
    </rPh>
    <rPh sb="16" eb="17">
      <t>ソク</t>
    </rPh>
    <rPh sb="18" eb="19">
      <t>フク</t>
    </rPh>
    <phoneticPr fontId="5"/>
  </si>
  <si>
    <t>　　美術館は令和6年1月29日から令和6年2月9日まで臨時休館</t>
    <rPh sb="2" eb="5">
      <t>ビジュツカン</t>
    </rPh>
    <rPh sb="6" eb="8">
      <t>レイワ</t>
    </rPh>
    <rPh sb="9" eb="10">
      <t>ネン</t>
    </rPh>
    <rPh sb="11" eb="12">
      <t>ガツ</t>
    </rPh>
    <rPh sb="14" eb="15">
      <t>ニチ</t>
    </rPh>
    <rPh sb="17" eb="19">
      <t>レイワ</t>
    </rPh>
    <rPh sb="20" eb="21">
      <t>ネン</t>
    </rPh>
    <rPh sb="22" eb="23">
      <t>ガツ</t>
    </rPh>
    <rPh sb="24" eb="25">
      <t>ニチ</t>
    </rPh>
    <rPh sb="27" eb="29">
      <t>リンジ</t>
    </rPh>
    <rPh sb="29" eb="31">
      <t>キュウカン</t>
    </rPh>
    <phoneticPr fontId="5"/>
  </si>
  <si>
    <t>　　書写山ロープウェイは令和6年2月13日から令和6年3月13日まで運休</t>
    <rPh sb="12" eb="14">
      <t>レイワ</t>
    </rPh>
    <rPh sb="15" eb="16">
      <t>ネン</t>
    </rPh>
    <rPh sb="17" eb="18">
      <t>ガツ</t>
    </rPh>
    <rPh sb="20" eb="21">
      <t>ニチ</t>
    </rPh>
    <rPh sb="23" eb="25">
      <t>レイワ</t>
    </rPh>
    <rPh sb="26" eb="27">
      <t>ネン</t>
    </rPh>
    <rPh sb="28" eb="29">
      <t>ガツ</t>
    </rPh>
    <rPh sb="31" eb="32">
      <t>ニチ</t>
    </rPh>
    <rPh sb="34" eb="36">
      <t>ウンキュウ</t>
    </rPh>
    <phoneticPr fontId="5"/>
  </si>
  <si>
    <t>2月</t>
    <rPh sb="1" eb="2">
      <t>ガツ</t>
    </rPh>
    <phoneticPr fontId="5"/>
  </si>
  <si>
    <t>6年　1月</t>
    <phoneticPr fontId="5"/>
  </si>
  <si>
    <t>6年 1月</t>
    <phoneticPr fontId="5"/>
  </si>
  <si>
    <t>12月</t>
    <phoneticPr fontId="5"/>
  </si>
  <si>
    <t>6年　1月</t>
    <rPh sb="1" eb="2">
      <t>ネン</t>
    </rPh>
    <rPh sb="4" eb="5">
      <t>ガツ</t>
    </rPh>
    <phoneticPr fontId="5"/>
  </si>
  <si>
    <t>12月</t>
    <rPh sb="2" eb="3">
      <t>ガツ</t>
    </rPh>
    <phoneticPr fontId="5"/>
  </si>
  <si>
    <t>令和5年</t>
    <rPh sb="0" eb="2">
      <t>レイワ</t>
    </rPh>
    <rPh sb="3" eb="4">
      <t>ネン</t>
    </rPh>
    <phoneticPr fontId="5"/>
  </si>
  <si>
    <t>12月</t>
    <rPh sb="2" eb="3">
      <t>ガツ</t>
    </rPh>
    <phoneticPr fontId="5"/>
  </si>
  <si>
    <t>6年 1月</t>
    <phoneticPr fontId="5"/>
  </si>
  <si>
    <t>令和4年度</t>
  </si>
  <si>
    <t>△6.6</t>
    <phoneticPr fontId="5"/>
  </si>
  <si>
    <t>△ 76.9</t>
    <phoneticPr fontId="5"/>
  </si>
  <si>
    <t>△20.8</t>
    <phoneticPr fontId="5"/>
  </si>
  <si>
    <t>6年</t>
    <rPh sb="1" eb="2">
      <t>ネン</t>
    </rPh>
    <phoneticPr fontId="5"/>
  </si>
  <si>
    <t>1月</t>
    <rPh sb="1" eb="2">
      <t>ガツ</t>
    </rPh>
    <phoneticPr fontId="5"/>
  </si>
  <si>
    <t>12月</t>
    <phoneticPr fontId="5"/>
  </si>
  <si>
    <t>令和5年</t>
    <rPh sb="0" eb="2">
      <t>レイワ</t>
    </rPh>
    <rPh sb="3" eb="4">
      <t>ネン</t>
    </rPh>
    <phoneticPr fontId="5"/>
  </si>
  <si>
    <t>3月</t>
    <phoneticPr fontId="5"/>
  </si>
  <si>
    <t>6年 1月</t>
    <phoneticPr fontId="5"/>
  </si>
  <si>
    <t>6年 1月</t>
    <phoneticPr fontId="5"/>
  </si>
  <si>
    <t>2月</t>
    <phoneticPr fontId="5"/>
  </si>
  <si>
    <t>4月</t>
    <phoneticPr fontId="5"/>
  </si>
  <si>
    <t>3月</t>
    <phoneticPr fontId="5"/>
  </si>
  <si>
    <t>2月</t>
    <phoneticPr fontId="5"/>
  </si>
  <si>
    <t>2月</t>
    <phoneticPr fontId="5"/>
  </si>
  <si>
    <t>3月</t>
    <phoneticPr fontId="5"/>
  </si>
  <si>
    <t>2月</t>
    <rPh sb="1" eb="2">
      <t>ガツ</t>
    </rPh>
    <phoneticPr fontId="5"/>
  </si>
  <si>
    <t>3月</t>
    <phoneticPr fontId="5"/>
  </si>
  <si>
    <t>令和5年度</t>
    <rPh sb="0" eb="2">
      <t>レイワ</t>
    </rPh>
    <rPh sb="3" eb="4">
      <t>ネン</t>
    </rPh>
    <rPh sb="4" eb="5">
      <t>ド</t>
    </rPh>
    <phoneticPr fontId="5"/>
  </si>
  <si>
    <t>令和 5年度</t>
    <rPh sb="0" eb="2">
      <t>レイワ</t>
    </rPh>
    <rPh sb="4" eb="6">
      <t>ネンド</t>
    </rPh>
    <rPh sb="5" eb="6">
      <t>ド</t>
    </rPh>
    <phoneticPr fontId="5"/>
  </si>
  <si>
    <t>3月</t>
    <phoneticPr fontId="5"/>
  </si>
  <si>
    <t xml:space="preserve"> - </t>
    <phoneticPr fontId="5"/>
  </si>
  <si>
    <t>令和5年度</t>
  </si>
  <si>
    <t>5月</t>
    <phoneticPr fontId="5"/>
  </si>
  <si>
    <t>4月</t>
    <phoneticPr fontId="5"/>
  </si>
  <si>
    <t>令和 5年度</t>
    <rPh sb="0" eb="2">
      <t>レイワ</t>
    </rPh>
    <rPh sb="4" eb="6">
      <t>ネンド</t>
    </rPh>
    <phoneticPr fontId="5"/>
  </si>
  <si>
    <t>3月</t>
    <phoneticPr fontId="5"/>
  </si>
  <si>
    <t>令和5年度</t>
    <rPh sb="0" eb="2">
      <t>レイワ</t>
    </rPh>
    <rPh sb="3" eb="5">
      <t>ネンド</t>
    </rPh>
    <phoneticPr fontId="5"/>
  </si>
  <si>
    <t>3月</t>
    <rPh sb="1" eb="2">
      <t>ガツ</t>
    </rPh>
    <phoneticPr fontId="5"/>
  </si>
  <si>
    <t>6月</t>
    <phoneticPr fontId="5"/>
  </si>
  <si>
    <t>5月</t>
    <phoneticPr fontId="5"/>
  </si>
  <si>
    <t>4月</t>
    <rPh sb="1" eb="2">
      <t>ガツ</t>
    </rPh>
    <phoneticPr fontId="5"/>
  </si>
  <si>
    <t>7月</t>
    <phoneticPr fontId="5"/>
  </si>
  <si>
    <t>6月</t>
    <phoneticPr fontId="5"/>
  </si>
  <si>
    <t>5月</t>
    <phoneticPr fontId="5"/>
  </si>
  <si>
    <t>5月</t>
    <phoneticPr fontId="5"/>
  </si>
  <si>
    <t>5月</t>
    <rPh sb="1" eb="2">
      <t>ガツ</t>
    </rPh>
    <phoneticPr fontId="5"/>
  </si>
  <si>
    <t>6月</t>
    <rPh sb="1" eb="2">
      <t>ガツ</t>
    </rPh>
    <phoneticPr fontId="5"/>
  </si>
  <si>
    <t>5月</t>
    <phoneticPr fontId="5"/>
  </si>
  <si>
    <t>5月</t>
    <rPh sb="1" eb="2">
      <t>ガツ</t>
    </rPh>
    <phoneticPr fontId="5"/>
  </si>
  <si>
    <t>6月</t>
    <phoneticPr fontId="5"/>
  </si>
  <si>
    <t>6月</t>
    <phoneticPr fontId="5"/>
  </si>
  <si>
    <t>8月</t>
    <phoneticPr fontId="5"/>
  </si>
  <si>
    <t>7月</t>
    <phoneticPr fontId="5"/>
  </si>
  <si>
    <t>6月</t>
    <phoneticPr fontId="5"/>
  </si>
  <si>
    <t>7月</t>
    <phoneticPr fontId="5"/>
  </si>
  <si>
    <t>6月</t>
    <phoneticPr fontId="5"/>
  </si>
  <si>
    <t>9月</t>
    <phoneticPr fontId="5"/>
  </si>
  <si>
    <t>8月</t>
    <rPh sb="1" eb="2">
      <t>ガツ</t>
    </rPh>
    <phoneticPr fontId="5"/>
  </si>
  <si>
    <t>8月</t>
    <phoneticPr fontId="5"/>
  </si>
  <si>
    <t>7月</t>
    <phoneticPr fontId="5"/>
  </si>
  <si>
    <t>8月</t>
    <phoneticPr fontId="5"/>
  </si>
  <si>
    <t>7月</t>
    <rPh sb="1" eb="2">
      <t>ガツ</t>
    </rPh>
    <phoneticPr fontId="5"/>
  </si>
  <si>
    <t>7月</t>
    <phoneticPr fontId="5"/>
  </si>
  <si>
    <t>8月</t>
    <phoneticPr fontId="5"/>
  </si>
  <si>
    <t>10月</t>
    <rPh sb="2" eb="3">
      <t>ガツ</t>
    </rPh>
    <phoneticPr fontId="5"/>
  </si>
  <si>
    <t>令和6年</t>
    <rPh sb="0" eb="2">
      <t>レイワ</t>
    </rPh>
    <rPh sb="3" eb="4">
      <t>ネン</t>
    </rPh>
    <phoneticPr fontId="5"/>
  </si>
  <si>
    <t>9月</t>
    <rPh sb="1" eb="2">
      <t>ガツ</t>
    </rPh>
    <phoneticPr fontId="5"/>
  </si>
  <si>
    <t>9月</t>
    <phoneticPr fontId="5"/>
  </si>
  <si>
    <t>8月</t>
    <phoneticPr fontId="5"/>
  </si>
  <si>
    <t>8月</t>
    <rPh sb="1" eb="2">
      <t>ガツ</t>
    </rPh>
    <phoneticPr fontId="5"/>
  </si>
  <si>
    <t>11月</t>
    <rPh sb="2" eb="3">
      <t>ガツ</t>
    </rPh>
    <phoneticPr fontId="5"/>
  </si>
  <si>
    <t>12月</t>
    <phoneticPr fontId="5"/>
  </si>
  <si>
    <t>1月</t>
    <rPh sb="1" eb="2">
      <t>ガツ</t>
    </rPh>
    <phoneticPr fontId="5"/>
  </si>
  <si>
    <t>10月</t>
    <rPh sb="2" eb="3">
      <t>ガツ</t>
    </rPh>
    <phoneticPr fontId="5"/>
  </si>
  <si>
    <t>令和6年</t>
    <rPh sb="0" eb="2">
      <t>レイワ</t>
    </rPh>
    <rPh sb="3" eb="4">
      <t>ネン</t>
    </rPh>
    <phoneticPr fontId="5"/>
  </si>
  <si>
    <t>9月</t>
    <phoneticPr fontId="5"/>
  </si>
  <si>
    <t>10月</t>
    <phoneticPr fontId="5"/>
  </si>
  <si>
    <t>11月</t>
    <phoneticPr fontId="5"/>
  </si>
  <si>
    <t>10月</t>
    <phoneticPr fontId="5"/>
  </si>
  <si>
    <t>11月</t>
    <phoneticPr fontId="5"/>
  </si>
  <si>
    <t>12月</t>
    <phoneticPr fontId="5"/>
  </si>
  <si>
    <t>12月</t>
    <phoneticPr fontId="5"/>
  </si>
  <si>
    <t>令和6年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</si>
</sst>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176" formatCode="#,##0;&quot;△&quot;#,##0;&quot;－&quot;"/>
    <numFmt numFmtId="177" formatCode="#,##0;&quot;△ &quot;#,##0"/>
    <numFmt numFmtId="178" formatCode="#,##0_);[Red]\(#,##0\)"/>
    <numFmt numFmtId="179" formatCode="#,##0_ "/>
    <numFmt numFmtId="180" formatCode="0.00_);[Red]\(0.00\)"/>
    <numFmt numFmtId="181" formatCode="0.0_);[Red]\(0.0\)"/>
    <numFmt numFmtId="182" formatCode="0;&quot;△ &quot;0"/>
    <numFmt numFmtId="183" formatCode="0_);[Red]\(0\)"/>
    <numFmt numFmtId="184" formatCode="#,##0.0;&quot;△ &quot;#,##0.0"/>
    <numFmt numFmtId="185" formatCode="0.0;&quot;△ &quot;0.0"/>
    <numFmt numFmtId="186" formatCode="0;\-0;&quot;-&quot;"/>
    <numFmt numFmtId="187" formatCode="#,##0.0;&quot;△&quot;#,##0.0;&quot;－&quot;"/>
    <numFmt numFmtId="188" formatCode="0.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7.5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明朝"/>
      <family val="1"/>
      <charset val="128"/>
    </font>
    <font>
      <sz val="20"/>
      <name val="HG創英角ｺﾞｼｯｸUB"/>
      <family val="3"/>
      <charset val="128"/>
    </font>
    <font>
      <sz val="7.5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9"/>
      <color theme="0"/>
      <name val="ＭＳ Ｐゴシック"/>
      <family val="3"/>
      <charset val="128"/>
      <scheme val="minor"/>
    </font>
    <font>
      <sz val="9"/>
      <color rgb="FF9C6500"/>
      <name val="ＭＳ Ｐゴシック"/>
      <family val="3"/>
      <charset val="128"/>
      <scheme val="minor"/>
    </font>
    <font>
      <sz val="9"/>
      <color rgb="FFFA7D00"/>
      <name val="ＭＳ Ｐゴシック"/>
      <family val="3"/>
      <charset val="128"/>
      <scheme val="minor"/>
    </font>
    <font>
      <sz val="9"/>
      <color rgb="FF9C0006"/>
      <name val="ＭＳ Ｐゴシック"/>
      <family val="3"/>
      <charset val="128"/>
      <scheme val="minor"/>
    </font>
    <font>
      <b/>
      <sz val="9"/>
      <color rgb="FFFA7D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3F3F3F"/>
      <name val="ＭＳ Ｐゴシック"/>
      <family val="3"/>
      <charset val="128"/>
      <scheme val="minor"/>
    </font>
    <font>
      <i/>
      <sz val="9"/>
      <color rgb="FF7F7F7F"/>
      <name val="ＭＳ Ｐゴシック"/>
      <family val="3"/>
      <charset val="128"/>
      <scheme val="minor"/>
    </font>
    <font>
      <sz val="9"/>
      <color rgb="FF3F3F76"/>
      <name val="ＭＳ Ｐゴシック"/>
      <family val="3"/>
      <charset val="128"/>
      <scheme val="minor"/>
    </font>
    <font>
      <sz val="9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38" fontId="3" fillId="0" borderId="0" applyFont="0" applyFill="0" applyBorder="0" applyAlignment="0" applyProtection="0"/>
    <xf numFmtId="0" fontId="18" fillId="0" borderId="0">
      <alignment vertical="center"/>
    </xf>
    <xf numFmtId="0" fontId="3" fillId="0" borderId="0"/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1" borderId="36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12" borderId="37" applyNumberFormat="0" applyFont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10" borderId="3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35" fillId="0" borderId="30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9" fillId="10" borderId="3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9" borderId="33" applyNumberFormat="0" applyAlignment="0" applyProtection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3" fillId="0" borderId="0"/>
    <xf numFmtId="0" fontId="25" fillId="0" borderId="0"/>
    <xf numFmtId="0" fontId="18" fillId="0" borderId="0">
      <alignment vertical="center"/>
    </xf>
    <xf numFmtId="0" fontId="18" fillId="0" borderId="0">
      <alignment vertical="center"/>
    </xf>
    <xf numFmtId="0" fontId="25" fillId="0" borderId="0"/>
    <xf numFmtId="0" fontId="18" fillId="0" borderId="0">
      <alignment vertical="center"/>
    </xf>
    <xf numFmtId="0" fontId="25" fillId="0" borderId="0"/>
    <xf numFmtId="0" fontId="18" fillId="0" borderId="0">
      <alignment vertical="center"/>
    </xf>
    <xf numFmtId="0" fontId="42" fillId="6" borderId="0" applyNumberFormat="0" applyBorder="0" applyAlignment="0" applyProtection="0">
      <alignment vertical="center"/>
    </xf>
  </cellStyleXfs>
  <cellXfs count="442">
    <xf numFmtId="0" fontId="0" fillId="0" borderId="0" xfId="0"/>
    <xf numFmtId="176" fontId="4" fillId="0" borderId="0" xfId="0" applyNumberFormat="1" applyFont="1" applyAlignment="1"/>
    <xf numFmtId="176" fontId="4" fillId="0" borderId="1" xfId="0" applyNumberFormat="1" applyFont="1" applyBorder="1" applyAlignment="1"/>
    <xf numFmtId="176" fontId="4" fillId="0" borderId="0" xfId="0" applyNumberFormat="1" applyFont="1"/>
    <xf numFmtId="176" fontId="7" fillId="0" borderId="0" xfId="0" applyNumberFormat="1" applyFont="1" applyAlignment="1">
      <alignment horizontal="center"/>
    </xf>
    <xf numFmtId="176" fontId="7" fillId="0" borderId="0" xfId="0" applyNumberFormat="1" applyFont="1" applyAlignment="1"/>
    <xf numFmtId="176" fontId="4" fillId="0" borderId="0" xfId="0" applyNumberFormat="1" applyFont="1" applyAlignment="1">
      <alignment horizontal="right"/>
    </xf>
    <xf numFmtId="176" fontId="4" fillId="0" borderId="2" xfId="0" applyNumberFormat="1" applyFont="1" applyBorder="1" applyAlignment="1">
      <alignment horizontal="distributed"/>
    </xf>
    <xf numFmtId="176" fontId="4" fillId="0" borderId="2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distributed" vertical="center" justifyLastLine="1"/>
    </xf>
    <xf numFmtId="176" fontId="4" fillId="0" borderId="0" xfId="0" applyNumberFormat="1" applyFont="1" applyBorder="1" applyAlignment="1">
      <alignment horizontal="center" vertical="center" justifyLastLine="1"/>
    </xf>
    <xf numFmtId="176" fontId="8" fillId="0" borderId="0" xfId="0" applyNumberFormat="1" applyFont="1" applyAlignment="1">
      <alignment horizontal="left"/>
    </xf>
    <xf numFmtId="41" fontId="4" fillId="0" borderId="0" xfId="0" applyNumberFormat="1" applyFont="1" applyBorder="1" applyAlignment="1"/>
    <xf numFmtId="41" fontId="4" fillId="0" borderId="0" xfId="0" applyNumberFormat="1" applyFont="1" applyAlignment="1"/>
    <xf numFmtId="41" fontId="4" fillId="0" borderId="0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distributed" vertical="center" justifyLastLine="1"/>
    </xf>
    <xf numFmtId="176" fontId="4" fillId="0" borderId="0" xfId="0" applyNumberFormat="1" applyFont="1" applyBorder="1"/>
    <xf numFmtId="176" fontId="4" fillId="0" borderId="1" xfId="0" applyNumberFormat="1" applyFont="1" applyBorder="1"/>
    <xf numFmtId="176" fontId="4" fillId="0" borderId="4" xfId="0" applyNumberFormat="1" applyFont="1" applyBorder="1"/>
    <xf numFmtId="176" fontId="10" fillId="0" borderId="0" xfId="0" applyNumberFormat="1" applyFont="1" applyBorder="1"/>
    <xf numFmtId="176" fontId="10" fillId="0" borderId="0" xfId="0" applyNumberFormat="1" applyFont="1"/>
    <xf numFmtId="176" fontId="9" fillId="0" borderId="0" xfId="0" applyNumberFormat="1" applyFont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/>
    </xf>
    <xf numFmtId="41" fontId="4" fillId="0" borderId="7" xfId="0" applyNumberFormat="1" applyFont="1" applyBorder="1" applyAlignment="1"/>
    <xf numFmtId="181" fontId="4" fillId="0" borderId="0" xfId="0" applyNumberFormat="1" applyFont="1" applyBorder="1" applyAlignment="1"/>
    <xf numFmtId="181" fontId="4" fillId="0" borderId="0" xfId="0" applyNumberFormat="1" applyFont="1" applyBorder="1" applyAlignment="1">
      <alignment horizontal="right"/>
    </xf>
    <xf numFmtId="181" fontId="4" fillId="0" borderId="0" xfId="0" applyNumberFormat="1" applyFont="1" applyAlignment="1"/>
    <xf numFmtId="181" fontId="4" fillId="0" borderId="0" xfId="0" applyNumberFormat="1" applyFont="1" applyBorder="1" applyAlignment="1">
      <alignment horizontal="right" vertical="center" justifyLastLine="1"/>
    </xf>
    <xf numFmtId="177" fontId="4" fillId="0" borderId="2" xfId="0" applyNumberFormat="1" applyFont="1" applyBorder="1" applyAlignment="1">
      <alignment horizontal="distributed"/>
    </xf>
    <xf numFmtId="177" fontId="4" fillId="0" borderId="0" xfId="0" applyNumberFormat="1" applyFont="1" applyBorder="1" applyAlignment="1">
      <alignment horizontal="right"/>
    </xf>
    <xf numFmtId="177" fontId="4" fillId="0" borderId="2" xfId="0" applyNumberFormat="1" applyFont="1" applyBorder="1" applyAlignment="1">
      <alignment horizontal="center"/>
    </xf>
    <xf numFmtId="177" fontId="4" fillId="0" borderId="0" xfId="0" applyNumberFormat="1" applyFont="1" applyAlignment="1"/>
    <xf numFmtId="177" fontId="4" fillId="0" borderId="0" xfId="0" applyNumberFormat="1" applyFont="1" applyBorder="1" applyAlignment="1">
      <alignment horizontal="center" vertical="center" justifyLastLine="1"/>
    </xf>
    <xf numFmtId="177" fontId="4" fillId="0" borderId="2" xfId="0" applyNumberFormat="1" applyFont="1" applyBorder="1" applyAlignment="1">
      <alignment horizontal="distributed" vertical="center" justifyLastLine="1"/>
    </xf>
    <xf numFmtId="177" fontId="4" fillId="0" borderId="0" xfId="0" applyNumberFormat="1" applyFont="1" applyBorder="1" applyAlignment="1">
      <alignment horizontal="right" vertical="center" justifyLastLine="1"/>
    </xf>
    <xf numFmtId="177" fontId="4" fillId="0" borderId="0" xfId="0" applyNumberFormat="1" applyFont="1" applyBorder="1" applyAlignment="1"/>
    <xf numFmtId="177" fontId="4" fillId="0" borderId="0" xfId="0" applyNumberFormat="1" applyFont="1" applyAlignment="1">
      <alignment horizontal="right"/>
    </xf>
    <xf numFmtId="41" fontId="4" fillId="0" borderId="0" xfId="0" applyNumberFormat="1" applyFont="1" applyFill="1" applyBorder="1" applyAlignment="1"/>
    <xf numFmtId="41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Alignment="1"/>
    <xf numFmtId="176" fontId="4" fillId="0" borderId="0" xfId="0" applyNumberFormat="1" applyFont="1" applyBorder="1" applyAlignment="1"/>
    <xf numFmtId="176" fontId="4" fillId="0" borderId="0" xfId="0" applyNumberFormat="1" applyFont="1" applyBorder="1" applyAlignment="1">
      <alignment horizontal="right"/>
    </xf>
    <xf numFmtId="41" fontId="4" fillId="0" borderId="0" xfId="0" applyNumberFormat="1" applyFont="1" applyAlignment="1">
      <alignment horizontal="right"/>
    </xf>
    <xf numFmtId="176" fontId="4" fillId="0" borderId="8" xfId="0" applyNumberFormat="1" applyFont="1" applyBorder="1" applyAlignment="1">
      <alignment horizontal="center" vertical="center" justifyLastLine="1"/>
    </xf>
    <xf numFmtId="176" fontId="4" fillId="0" borderId="9" xfId="0" applyNumberFormat="1" applyFont="1" applyBorder="1" applyAlignment="1">
      <alignment horizontal="center" vertical="center" justifyLastLine="1"/>
    </xf>
    <xf numFmtId="176" fontId="4" fillId="0" borderId="10" xfId="0" applyNumberFormat="1" applyFont="1" applyBorder="1" applyAlignment="1">
      <alignment horizontal="center" vertical="center" justifyLastLine="1"/>
    </xf>
    <xf numFmtId="176" fontId="4" fillId="0" borderId="11" xfId="0" applyNumberFormat="1" applyFont="1" applyBorder="1" applyAlignment="1">
      <alignment horizontal="center" vertical="center" justifyLastLine="1"/>
    </xf>
    <xf numFmtId="176" fontId="4" fillId="0" borderId="0" xfId="0" applyNumberFormat="1" applyFont="1" applyBorder="1" applyAlignment="1">
      <alignment horizontal="center" vertical="center" wrapText="1" justifyLastLine="1"/>
    </xf>
    <xf numFmtId="176" fontId="4" fillId="0" borderId="12" xfId="0" applyNumberFormat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justifyLastLine="1"/>
    </xf>
    <xf numFmtId="176" fontId="4" fillId="0" borderId="11" xfId="0" applyNumberFormat="1" applyFont="1" applyBorder="1" applyAlignment="1">
      <alignment horizontal="center" vertical="center" wrapText="1" justifyLastLine="1"/>
    </xf>
    <xf numFmtId="176" fontId="9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horizontal="right"/>
    </xf>
    <xf numFmtId="176" fontId="4" fillId="0" borderId="8" xfId="0" applyNumberFormat="1" applyFont="1" applyBorder="1" applyAlignment="1">
      <alignment horizontal="center" vertical="center" wrapText="1" justifyLastLine="1"/>
    </xf>
    <xf numFmtId="176" fontId="11" fillId="0" borderId="0" xfId="0" applyNumberFormat="1" applyFont="1" applyAlignment="1">
      <alignment vertical="center"/>
    </xf>
    <xf numFmtId="176" fontId="4" fillId="0" borderId="14" xfId="0" applyNumberFormat="1" applyFont="1" applyBorder="1" applyAlignment="1">
      <alignment horizontal="center" vertical="center" justifyLastLine="1"/>
    </xf>
    <xf numFmtId="176" fontId="4" fillId="0" borderId="15" xfId="0" applyNumberFormat="1" applyFont="1" applyBorder="1" applyAlignment="1">
      <alignment horizontal="center" vertical="center" justifyLastLine="1"/>
    </xf>
    <xf numFmtId="176" fontId="4" fillId="0" borderId="16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vertical="center" shrinkToFit="1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Border="1"/>
    <xf numFmtId="176" fontId="4" fillId="0" borderId="9" xfId="0" applyNumberFormat="1" applyFont="1" applyBorder="1" applyAlignment="1">
      <alignment vertical="center" shrinkToFit="1"/>
    </xf>
    <xf numFmtId="176" fontId="4" fillId="0" borderId="13" xfId="0" applyNumberFormat="1" applyFont="1" applyBorder="1" applyAlignment="1">
      <alignment vertical="center" shrinkToFit="1"/>
    </xf>
    <xf numFmtId="184" fontId="4" fillId="0" borderId="0" xfId="0" applyNumberFormat="1" applyFont="1" applyAlignment="1"/>
    <xf numFmtId="184" fontId="4" fillId="0" borderId="0" xfId="0" applyNumberFormat="1" applyFont="1" applyBorder="1" applyAlignment="1"/>
    <xf numFmtId="184" fontId="4" fillId="0" borderId="0" xfId="0" applyNumberFormat="1" applyFont="1" applyBorder="1" applyAlignment="1">
      <alignment horizontal="right"/>
    </xf>
    <xf numFmtId="185" fontId="4" fillId="0" borderId="0" xfId="0" applyNumberFormat="1" applyFont="1" applyAlignment="1"/>
    <xf numFmtId="185" fontId="4" fillId="0" borderId="0" xfId="0" applyNumberFormat="1" applyFont="1" applyBorder="1" applyAlignment="1"/>
    <xf numFmtId="185" fontId="4" fillId="0" borderId="0" xfId="0" applyNumberFormat="1" applyFont="1" applyBorder="1" applyAlignment="1">
      <alignment horizontal="right"/>
    </xf>
    <xf numFmtId="176" fontId="10" fillId="0" borderId="2" xfId="0" applyNumberFormat="1" applyFont="1" applyBorder="1" applyAlignment="1">
      <alignment horizont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/>
    <xf numFmtId="176" fontId="4" fillId="0" borderId="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distributed" vertical="center"/>
    </xf>
    <xf numFmtId="177" fontId="4" fillId="0" borderId="0" xfId="0" applyNumberFormat="1" applyFont="1" applyAlignment="1">
      <alignment vertical="center"/>
    </xf>
    <xf numFmtId="185" fontId="4" fillId="0" borderId="0" xfId="0" applyNumberFormat="1" applyFont="1" applyAlignment="1">
      <alignment vertical="center"/>
    </xf>
    <xf numFmtId="185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distributed" vertical="center"/>
    </xf>
    <xf numFmtId="184" fontId="4" fillId="0" borderId="0" xfId="0" applyNumberFormat="1" applyFont="1" applyAlignment="1">
      <alignment vertical="center"/>
    </xf>
    <xf numFmtId="176" fontId="10" fillId="0" borderId="2" xfId="0" applyNumberFormat="1" applyFont="1" applyBorder="1" applyAlignment="1">
      <alignment horizontal="distributed"/>
    </xf>
    <xf numFmtId="176" fontId="4" fillId="0" borderId="17" xfId="0" applyNumberFormat="1" applyFont="1" applyBorder="1" applyAlignment="1">
      <alignment horizontal="center" vertical="center" justifyLastLine="1"/>
    </xf>
    <xf numFmtId="41" fontId="4" fillId="0" borderId="0" xfId="0" applyNumberFormat="1" applyFont="1" applyAlignment="1">
      <alignment horizontal="center"/>
    </xf>
    <xf numFmtId="177" fontId="4" fillId="0" borderId="7" xfId="0" applyNumberFormat="1" applyFont="1" applyBorder="1" applyAlignment="1"/>
    <xf numFmtId="177" fontId="4" fillId="0" borderId="0" xfId="0" applyNumberFormat="1" applyFont="1" applyAlignment="1">
      <alignment horizontal="right" vertical="center"/>
    </xf>
    <xf numFmtId="176" fontId="4" fillId="0" borderId="4" xfId="0" applyNumberFormat="1" applyFont="1" applyBorder="1" applyAlignment="1">
      <alignment horizontal="center"/>
    </xf>
    <xf numFmtId="41" fontId="4" fillId="0" borderId="1" xfId="0" applyNumberFormat="1" applyFont="1" applyBorder="1" applyAlignment="1"/>
    <xf numFmtId="41" fontId="4" fillId="0" borderId="1" xfId="0" applyNumberFormat="1" applyFont="1" applyFill="1" applyBorder="1" applyAlignment="1"/>
    <xf numFmtId="176" fontId="10" fillId="0" borderId="4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left" vertical="center" justifyLastLine="1"/>
    </xf>
    <xf numFmtId="185" fontId="4" fillId="0" borderId="0" xfId="0" applyNumberFormat="1" applyFont="1" applyFill="1" applyBorder="1" applyAlignment="1"/>
    <xf numFmtId="176" fontId="4" fillId="0" borderId="2" xfId="0" applyNumberFormat="1" applyFont="1" applyBorder="1"/>
    <xf numFmtId="176" fontId="4" fillId="0" borderId="17" xfId="0" applyNumberFormat="1" applyFont="1" applyBorder="1" applyAlignment="1">
      <alignment vertical="center" wrapText="1"/>
    </xf>
    <xf numFmtId="176" fontId="4" fillId="0" borderId="11" xfId="0" applyNumberFormat="1" applyFont="1" applyBorder="1"/>
    <xf numFmtId="183" fontId="4" fillId="0" borderId="0" xfId="0" applyNumberFormat="1" applyFont="1" applyBorder="1" applyAlignment="1">
      <alignment horizontal="right"/>
    </xf>
    <xf numFmtId="185" fontId="4" fillId="0" borderId="0" xfId="0" applyNumberFormat="1" applyFont="1" applyBorder="1" applyAlignment="1">
      <alignment horizontal="right" vertical="center" justifyLastLine="1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wrapText="1"/>
    </xf>
    <xf numFmtId="183" fontId="4" fillId="0" borderId="0" xfId="0" applyNumberFormat="1" applyFont="1" applyAlignment="1">
      <alignment horizontal="right"/>
    </xf>
    <xf numFmtId="183" fontId="4" fillId="0" borderId="0" xfId="0" applyNumberFormat="1" applyFont="1" applyBorder="1" applyAlignment="1">
      <alignment horizontal="right" vertical="center" justifyLastLine="1"/>
    </xf>
    <xf numFmtId="186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horizontal="right" vertical="center"/>
    </xf>
    <xf numFmtId="186" fontId="4" fillId="0" borderId="0" xfId="0" applyNumberFormat="1" applyFont="1" applyBorder="1" applyAlignment="1">
      <alignment horizontal="right"/>
    </xf>
    <xf numFmtId="186" fontId="4" fillId="0" borderId="0" xfId="0" applyNumberFormat="1" applyFont="1" applyBorder="1" applyAlignment="1">
      <alignment horizontal="right" vertical="center"/>
    </xf>
    <xf numFmtId="186" fontId="4" fillId="0" borderId="0" xfId="0" applyNumberFormat="1" applyFont="1" applyFill="1" applyBorder="1" applyAlignment="1"/>
    <xf numFmtId="186" fontId="4" fillId="0" borderId="0" xfId="0" applyNumberFormat="1" applyFont="1" applyFill="1" applyBorder="1" applyAlignment="1">
      <alignment horizontal="right"/>
    </xf>
    <xf numFmtId="182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Fill="1" applyAlignment="1"/>
    <xf numFmtId="177" fontId="4" fillId="0" borderId="0" xfId="0" applyNumberFormat="1" applyFont="1" applyFill="1" applyBorder="1" applyAlignment="1">
      <alignment horizontal="right" vertical="center"/>
    </xf>
    <xf numFmtId="185" fontId="4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Alignment="1"/>
    <xf numFmtId="41" fontId="4" fillId="0" borderId="0" xfId="0" applyNumberFormat="1" applyFont="1" applyFill="1" applyAlignment="1">
      <alignment horizontal="right"/>
    </xf>
    <xf numFmtId="177" fontId="4" fillId="0" borderId="2" xfId="0" applyNumberFormat="1" applyFont="1" applyBorder="1"/>
    <xf numFmtId="182" fontId="4" fillId="0" borderId="0" xfId="0" applyNumberFormat="1" applyFont="1" applyAlignment="1">
      <alignment vertical="center"/>
    </xf>
    <xf numFmtId="176" fontId="10" fillId="0" borderId="17" xfId="0" applyNumberFormat="1" applyFont="1" applyBorder="1"/>
    <xf numFmtId="176" fontId="4" fillId="0" borderId="17" xfId="0" applyNumberFormat="1" applyFont="1" applyBorder="1"/>
    <xf numFmtId="178" fontId="4" fillId="0" borderId="0" xfId="0" applyNumberFormat="1" applyFont="1" applyFill="1" applyBorder="1" applyAlignment="1">
      <alignment horizontal="right"/>
    </xf>
    <xf numFmtId="184" fontId="4" fillId="0" borderId="7" xfId="0" applyNumberFormat="1" applyFont="1" applyBorder="1" applyAlignment="1"/>
    <xf numFmtId="182" fontId="4" fillId="0" borderId="0" xfId="0" applyNumberFormat="1" applyFont="1" applyBorder="1" applyAlignment="1">
      <alignment horizontal="right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Border="1" applyAlignment="1"/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Alignment="1"/>
    <xf numFmtId="185" fontId="4" fillId="0" borderId="1" xfId="0" applyNumberFormat="1" applyFont="1" applyBorder="1" applyAlignment="1"/>
    <xf numFmtId="176" fontId="4" fillId="0" borderId="7" xfId="0" applyNumberFormat="1" applyFont="1" applyBorder="1" applyAlignment="1"/>
    <xf numFmtId="186" fontId="4" fillId="0" borderId="7" xfId="0" applyNumberFormat="1" applyFont="1" applyFill="1" applyBorder="1" applyAlignment="1"/>
    <xf numFmtId="176" fontId="4" fillId="0" borderId="1" xfId="0" applyNumberFormat="1" applyFont="1" applyBorder="1" applyAlignment="1">
      <alignment horizontal="center"/>
    </xf>
    <xf numFmtId="41" fontId="4" fillId="3" borderId="0" xfId="0" applyNumberFormat="1" applyFont="1" applyFill="1" applyBorder="1" applyAlignment="1"/>
    <xf numFmtId="41" fontId="4" fillId="3" borderId="0" xfId="0" applyNumberFormat="1" applyFont="1" applyFill="1" applyAlignment="1">
      <alignment horizontal="right"/>
    </xf>
    <xf numFmtId="41" fontId="4" fillId="3" borderId="0" xfId="0" applyNumberFormat="1" applyFont="1" applyFill="1" applyAlignment="1"/>
    <xf numFmtId="177" fontId="4" fillId="3" borderId="0" xfId="0" applyNumberFormat="1" applyFont="1" applyFill="1" applyBorder="1" applyAlignment="1"/>
    <xf numFmtId="186" fontId="4" fillId="3" borderId="7" xfId="0" applyNumberFormat="1" applyFont="1" applyFill="1" applyBorder="1" applyAlignment="1"/>
    <xf numFmtId="177" fontId="4" fillId="3" borderId="0" xfId="0" applyNumberFormat="1" applyFont="1" applyFill="1" applyBorder="1" applyAlignment="1">
      <alignment horizontal="right"/>
    </xf>
    <xf numFmtId="41" fontId="4" fillId="3" borderId="0" xfId="0" applyNumberFormat="1" applyFont="1" applyFill="1" applyBorder="1" applyAlignment="1">
      <alignment horizontal="right"/>
    </xf>
    <xf numFmtId="185" fontId="4" fillId="0" borderId="1" xfId="0" applyNumberFormat="1" applyFont="1" applyFill="1" applyBorder="1" applyAlignment="1">
      <alignment horizontal="right"/>
    </xf>
    <xf numFmtId="183" fontId="4" fillId="0" borderId="7" xfId="0" applyNumberFormat="1" applyFont="1" applyBorder="1" applyAlignment="1">
      <alignment horizontal="right"/>
    </xf>
    <xf numFmtId="176" fontId="4" fillId="0" borderId="7" xfId="0" applyNumberFormat="1" applyFont="1" applyBorder="1"/>
    <xf numFmtId="177" fontId="4" fillId="0" borderId="1" xfId="0" applyNumberFormat="1" applyFont="1" applyFill="1" applyBorder="1" applyAlignment="1"/>
    <xf numFmtId="186" fontId="4" fillId="3" borderId="0" xfId="0" applyNumberFormat="1" applyFont="1" applyFill="1" applyBorder="1" applyAlignment="1"/>
    <xf numFmtId="41" fontId="4" fillId="0" borderId="7" xfId="0" applyNumberFormat="1" applyFont="1" applyFill="1" applyBorder="1" applyAlignment="1"/>
    <xf numFmtId="0" fontId="4" fillId="0" borderId="0" xfId="0" applyNumberFormat="1" applyFont="1" applyFill="1" applyBorder="1" applyAlignment="1"/>
    <xf numFmtId="182" fontId="4" fillId="0" borderId="0" xfId="0" applyNumberFormat="1" applyFont="1" applyFill="1" applyBorder="1" applyAlignment="1">
      <alignment horizontal="right"/>
    </xf>
    <xf numFmtId="180" fontId="4" fillId="0" borderId="0" xfId="0" applyNumberFormat="1" applyFont="1" applyFill="1" applyBorder="1" applyAlignment="1"/>
    <xf numFmtId="178" fontId="4" fillId="0" borderId="0" xfId="0" applyNumberFormat="1" applyFont="1"/>
    <xf numFmtId="185" fontId="4" fillId="0" borderId="0" xfId="0" applyNumberFormat="1" applyFont="1"/>
    <xf numFmtId="0" fontId="4" fillId="0" borderId="0" xfId="0" applyFont="1" applyAlignment="1"/>
    <xf numFmtId="182" fontId="4" fillId="0" borderId="0" xfId="0" applyNumberFormat="1" applyFont="1" applyAlignment="1"/>
    <xf numFmtId="185" fontId="4" fillId="0" borderId="0" xfId="0" applyNumberFormat="1" applyFont="1" applyFill="1" applyAlignment="1"/>
    <xf numFmtId="176" fontId="9" fillId="3" borderId="0" xfId="3" applyNumberFormat="1" applyFont="1" applyFill="1" applyAlignment="1">
      <alignment horizontal="center" vertical="center"/>
    </xf>
    <xf numFmtId="176" fontId="8" fillId="3" borderId="0" xfId="3" applyNumberFormat="1" applyFont="1" applyFill="1" applyAlignment="1">
      <alignment horizontal="left"/>
    </xf>
    <xf numFmtId="176" fontId="7" fillId="3" borderId="0" xfId="3" applyNumberFormat="1" applyFont="1" applyFill="1" applyAlignment="1">
      <alignment horizontal="center"/>
    </xf>
    <xf numFmtId="176" fontId="4" fillId="3" borderId="0" xfId="3" applyNumberFormat="1" applyFont="1" applyFill="1" applyAlignment="1"/>
    <xf numFmtId="176" fontId="4" fillId="3" borderId="1" xfId="3" applyNumberFormat="1" applyFont="1" applyFill="1" applyBorder="1" applyAlignment="1"/>
    <xf numFmtId="176" fontId="4" fillId="3" borderId="11" xfId="3" applyNumberFormat="1" applyFont="1" applyFill="1" applyBorder="1" applyAlignment="1">
      <alignment horizontal="center" vertical="center" wrapText="1" justifyLastLine="1"/>
    </xf>
    <xf numFmtId="176" fontId="4" fillId="3" borderId="0" xfId="3" applyNumberFormat="1" applyFont="1" applyFill="1" applyBorder="1" applyAlignment="1">
      <alignment horizontal="center" vertical="center" wrapText="1" justifyLastLine="1"/>
    </xf>
    <xf numFmtId="176" fontId="4" fillId="3" borderId="0" xfId="3" applyNumberFormat="1" applyFont="1" applyFill="1" applyBorder="1" applyAlignment="1">
      <alignment horizontal="center" vertical="center" justifyLastLine="1"/>
    </xf>
    <xf numFmtId="176" fontId="4" fillId="3" borderId="12" xfId="3" applyNumberFormat="1" applyFont="1" applyFill="1" applyBorder="1" applyAlignment="1">
      <alignment horizontal="center" vertical="center" shrinkToFit="1"/>
    </xf>
    <xf numFmtId="176" fontId="4" fillId="3" borderId="13" xfId="3" applyNumberFormat="1" applyFont="1" applyFill="1" applyBorder="1" applyAlignment="1">
      <alignment horizontal="center" vertical="center" shrinkToFit="1"/>
    </xf>
    <xf numFmtId="176" fontId="4" fillId="3" borderId="0" xfId="3" applyNumberFormat="1" applyFont="1" applyFill="1" applyBorder="1" applyAlignment="1">
      <alignment horizontal="distributed" vertical="center" justifyLastLine="1"/>
    </xf>
    <xf numFmtId="176" fontId="4" fillId="3" borderId="2" xfId="3" applyNumberFormat="1" applyFont="1" applyFill="1" applyBorder="1" applyAlignment="1">
      <alignment horizontal="distributed" vertical="center" justifyLastLine="1"/>
    </xf>
    <xf numFmtId="179" fontId="4" fillId="3" borderId="0" xfId="3" applyNumberFormat="1" applyFont="1" applyFill="1" applyBorder="1" applyAlignment="1">
      <alignment horizontal="right" vertical="center" justifyLastLine="1"/>
    </xf>
    <xf numFmtId="178" fontId="4" fillId="3" borderId="0" xfId="3" applyNumberFormat="1" applyFont="1" applyFill="1" applyBorder="1" applyAlignment="1">
      <alignment horizontal="right" vertical="center"/>
    </xf>
    <xf numFmtId="185" fontId="4" fillId="3" borderId="0" xfId="3" applyNumberFormat="1" applyFont="1" applyFill="1" applyBorder="1" applyAlignment="1">
      <alignment horizontal="right" vertical="center"/>
    </xf>
    <xf numFmtId="176" fontId="4" fillId="3" borderId="0" xfId="3" applyNumberFormat="1" applyFont="1" applyFill="1" applyAlignment="1">
      <alignment horizontal="right"/>
    </xf>
    <xf numFmtId="176" fontId="4" fillId="3" borderId="2" xfId="3" applyNumberFormat="1" applyFont="1" applyFill="1" applyBorder="1" applyAlignment="1">
      <alignment horizontal="distributed"/>
    </xf>
    <xf numFmtId="178" fontId="4" fillId="3" borderId="0" xfId="3" applyNumberFormat="1" applyFont="1" applyFill="1" applyBorder="1" applyAlignment="1">
      <alignment horizontal="right"/>
    </xf>
    <xf numFmtId="41" fontId="4" fillId="3" borderId="0" xfId="3" applyNumberFormat="1" applyFont="1" applyFill="1" applyBorder="1" applyAlignment="1"/>
    <xf numFmtId="41" fontId="4" fillId="3" borderId="0" xfId="3" applyNumberFormat="1" applyFont="1" applyFill="1" applyAlignment="1"/>
    <xf numFmtId="176" fontId="4" fillId="3" borderId="2" xfId="3" applyNumberFormat="1" applyFont="1" applyFill="1" applyBorder="1" applyAlignment="1">
      <alignment horizontal="center"/>
    </xf>
    <xf numFmtId="185" fontId="4" fillId="3" borderId="0" xfId="3" applyNumberFormat="1" applyFont="1" applyFill="1" applyBorder="1" applyAlignment="1"/>
    <xf numFmtId="41" fontId="4" fillId="3" borderId="0" xfId="3" applyNumberFormat="1" applyFont="1" applyFill="1" applyBorder="1" applyAlignment="1">
      <alignment horizontal="right"/>
    </xf>
    <xf numFmtId="176" fontId="4" fillId="3" borderId="0" xfId="3" applyNumberFormat="1" applyFont="1" applyFill="1" applyBorder="1" applyAlignment="1">
      <alignment horizontal="right"/>
    </xf>
    <xf numFmtId="41" fontId="4" fillId="3" borderId="7" xfId="3" applyNumberFormat="1" applyFont="1" applyFill="1" applyBorder="1" applyAlignment="1"/>
    <xf numFmtId="176" fontId="4" fillId="3" borderId="0" xfId="3" applyNumberFormat="1" applyFont="1" applyFill="1" applyBorder="1"/>
    <xf numFmtId="0" fontId="3" fillId="3" borderId="0" xfId="3" applyFill="1"/>
    <xf numFmtId="176" fontId="10" fillId="3" borderId="0" xfId="3" applyNumberFormat="1" applyFont="1" applyFill="1"/>
    <xf numFmtId="0" fontId="0" fillId="3" borderId="0" xfId="0" applyFill="1"/>
    <xf numFmtId="38" fontId="4" fillId="0" borderId="0" xfId="1" applyFont="1" applyBorder="1" applyAlignment="1">
      <alignment horizontal="right" vertical="center"/>
    </xf>
    <xf numFmtId="177" fontId="4" fillId="3" borderId="1" xfId="0" applyNumberFormat="1" applyFont="1" applyFill="1" applyBorder="1" applyAlignment="1">
      <alignment horizontal="right"/>
    </xf>
    <xf numFmtId="186" fontId="4" fillId="3" borderId="3" xfId="0" applyNumberFormat="1" applyFont="1" applyFill="1" applyBorder="1" applyAlignment="1"/>
    <xf numFmtId="41" fontId="4" fillId="0" borderId="3" xfId="0" applyNumberFormat="1" applyFont="1" applyBorder="1" applyAlignment="1"/>
    <xf numFmtId="185" fontId="4" fillId="0" borderId="1" xfId="0" applyNumberFormat="1" applyFont="1" applyFill="1" applyBorder="1" applyAlignment="1"/>
    <xf numFmtId="0" fontId="3" fillId="3" borderId="2" xfId="3" applyFill="1" applyBorder="1"/>
    <xf numFmtId="0" fontId="0" fillId="0" borderId="2" xfId="0" applyBorder="1"/>
    <xf numFmtId="0" fontId="0" fillId="3" borderId="2" xfId="0" applyFill="1" applyBorder="1"/>
    <xf numFmtId="176" fontId="4" fillId="3" borderId="2" xfId="3" applyNumberFormat="1" applyFont="1" applyFill="1" applyBorder="1"/>
    <xf numFmtId="41" fontId="4" fillId="0" borderId="0" xfId="0" applyNumberFormat="1" applyFont="1"/>
    <xf numFmtId="41" fontId="4" fillId="3" borderId="0" xfId="3" applyNumberFormat="1" applyFont="1" applyFill="1" applyBorder="1"/>
    <xf numFmtId="41" fontId="4" fillId="0" borderId="0" xfId="1" applyNumberFormat="1" applyFont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/>
    </xf>
    <xf numFmtId="41" fontId="4" fillId="0" borderId="7" xfId="0" applyNumberFormat="1" applyFont="1" applyFill="1" applyBorder="1" applyAlignment="1">
      <alignment horizontal="right"/>
    </xf>
    <xf numFmtId="185" fontId="4" fillId="3" borderId="0" xfId="0" applyNumberFormat="1" applyFont="1" applyFill="1" applyBorder="1" applyAlignment="1">
      <alignment horizontal="right" vertical="center"/>
    </xf>
    <xf numFmtId="182" fontId="4" fillId="0" borderId="0" xfId="0" applyNumberFormat="1" applyFont="1" applyAlignment="1">
      <alignment horizontal="right" vertical="center"/>
    </xf>
    <xf numFmtId="176" fontId="10" fillId="3" borderId="0" xfId="0" applyNumberFormat="1" applyFont="1" applyFill="1" applyBorder="1"/>
    <xf numFmtId="176" fontId="4" fillId="3" borderId="0" xfId="0" applyNumberFormat="1" applyFont="1" applyFill="1"/>
    <xf numFmtId="176" fontId="10" fillId="3" borderId="0" xfId="0" applyNumberFormat="1" applyFont="1" applyFill="1"/>
    <xf numFmtId="176" fontId="4" fillId="0" borderId="0" xfId="0" applyNumberFormat="1" applyFont="1" applyFill="1"/>
    <xf numFmtId="185" fontId="4" fillId="3" borderId="0" xfId="0" applyNumberFormat="1" applyFont="1" applyFill="1" applyBorder="1" applyAlignment="1">
      <alignment horizontal="right"/>
    </xf>
    <xf numFmtId="0" fontId="4" fillId="3" borderId="0" xfId="0" applyNumberFormat="1" applyFont="1" applyFill="1" applyBorder="1" applyAlignment="1"/>
    <xf numFmtId="182" fontId="4" fillId="3" borderId="0" xfId="0" applyNumberFormat="1" applyFont="1" applyFill="1" applyBorder="1" applyAlignment="1">
      <alignment horizontal="right"/>
    </xf>
    <xf numFmtId="176" fontId="4" fillId="0" borderId="1" xfId="0" applyNumberFormat="1" applyFont="1" applyFill="1" applyBorder="1"/>
    <xf numFmtId="41" fontId="4" fillId="0" borderId="0" xfId="0" applyNumberFormat="1" applyFont="1" applyBorder="1"/>
    <xf numFmtId="0" fontId="0" fillId="0" borderId="4" xfId="0" applyBorder="1"/>
    <xf numFmtId="176" fontId="4" fillId="0" borderId="0" xfId="0" applyNumberFormat="1" applyFont="1" applyFill="1" applyBorder="1"/>
    <xf numFmtId="176" fontId="4" fillId="0" borderId="7" xfId="0" applyNumberFormat="1" applyFont="1" applyFill="1" applyBorder="1"/>
    <xf numFmtId="0" fontId="17" fillId="3" borderId="0" xfId="0" applyFont="1" applyFill="1"/>
    <xf numFmtId="176" fontId="7" fillId="0" borderId="0" xfId="0" applyNumberFormat="1" applyFont="1" applyFill="1" applyAlignment="1">
      <alignment horizontal="center"/>
    </xf>
    <xf numFmtId="176" fontId="4" fillId="0" borderId="0" xfId="0" applyNumberFormat="1" applyFont="1" applyFill="1" applyBorder="1" applyAlignment="1">
      <alignment horizontal="center" vertical="center" justifyLastLine="1"/>
    </xf>
    <xf numFmtId="180" fontId="4" fillId="0" borderId="0" xfId="0" applyNumberFormat="1" applyFont="1" applyFill="1" applyBorder="1" applyAlignment="1">
      <alignment horizontal="right" vertical="center" justifyLastLine="1"/>
    </xf>
    <xf numFmtId="180" fontId="4" fillId="0" borderId="0" xfId="0" applyNumberFormat="1" applyFont="1" applyFill="1" applyBorder="1" applyAlignment="1">
      <alignment horizontal="right"/>
    </xf>
    <xf numFmtId="180" fontId="4" fillId="0" borderId="0" xfId="0" applyNumberFormat="1" applyFont="1" applyFill="1" applyAlignment="1"/>
    <xf numFmtId="180" fontId="4" fillId="0" borderId="0" xfId="0" applyNumberFormat="1" applyFont="1" applyFill="1" applyAlignment="1">
      <alignment horizontal="right"/>
    </xf>
    <xf numFmtId="180" fontId="4" fillId="0" borderId="7" xfId="0" applyNumberFormat="1" applyFont="1" applyFill="1" applyBorder="1" applyAlignment="1">
      <alignment horizontal="right"/>
    </xf>
    <xf numFmtId="176" fontId="4" fillId="0" borderId="17" xfId="0" applyNumberFormat="1" applyFont="1" applyFill="1" applyBorder="1"/>
    <xf numFmtId="176" fontId="4" fillId="0" borderId="11" xfId="0" applyNumberFormat="1" applyFont="1" applyFill="1" applyBorder="1" applyAlignment="1">
      <alignment horizontal="center" vertical="center" wrapText="1" justifyLastLine="1"/>
    </xf>
    <xf numFmtId="176" fontId="4" fillId="0" borderId="0" xfId="0" applyNumberFormat="1" applyFont="1" applyFill="1" applyBorder="1" applyAlignment="1">
      <alignment horizontal="center" vertical="center" wrapText="1" justifyLastLine="1"/>
    </xf>
    <xf numFmtId="176" fontId="4" fillId="0" borderId="12" xfId="0" applyNumberFormat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distributed" vertical="center" justifyLastLine="1"/>
    </xf>
    <xf numFmtId="176" fontId="4" fillId="0" borderId="2" xfId="0" applyNumberFormat="1" applyFont="1" applyFill="1" applyBorder="1" applyAlignment="1">
      <alignment horizontal="distributed" vertical="center" justifyLastLine="1"/>
    </xf>
    <xf numFmtId="185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/>
    </xf>
    <xf numFmtId="176" fontId="4" fillId="0" borderId="2" xfId="0" applyNumberFormat="1" applyFont="1" applyFill="1" applyBorder="1" applyAlignment="1">
      <alignment horizontal="distributed"/>
    </xf>
    <xf numFmtId="176" fontId="4" fillId="0" borderId="2" xfId="0" applyNumberFormat="1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176" fontId="10" fillId="0" borderId="2" xfId="0" applyNumberFormat="1" applyFont="1" applyFill="1" applyBorder="1" applyAlignment="1">
      <alignment horizontal="center"/>
    </xf>
    <xf numFmtId="184" fontId="4" fillId="0" borderId="0" xfId="0" applyNumberFormat="1" applyFont="1" applyFill="1" applyBorder="1" applyAlignment="1"/>
    <xf numFmtId="41" fontId="4" fillId="0" borderId="0" xfId="0" applyNumberFormat="1" applyFont="1" applyFill="1"/>
    <xf numFmtId="185" fontId="4" fillId="3" borderId="0" xfId="0" applyNumberFormat="1" applyFont="1" applyFill="1" applyBorder="1" applyAlignment="1"/>
    <xf numFmtId="41" fontId="4" fillId="3" borderId="7" xfId="0" applyNumberFormat="1" applyFont="1" applyFill="1" applyBorder="1" applyAlignment="1"/>
    <xf numFmtId="176" fontId="4" fillId="3" borderId="0" xfId="0" applyNumberFormat="1" applyFont="1" applyFill="1" applyBorder="1"/>
    <xf numFmtId="180" fontId="4" fillId="3" borderId="0" xfId="0" applyNumberFormat="1" applyFont="1" applyFill="1" applyBorder="1" applyAlignment="1">
      <alignment horizontal="right"/>
    </xf>
    <xf numFmtId="180" fontId="4" fillId="3" borderId="0" xfId="0" applyNumberFormat="1" applyFont="1" applyFill="1" applyBorder="1" applyAlignment="1"/>
    <xf numFmtId="176" fontId="4" fillId="0" borderId="0" xfId="0" applyNumberFormat="1" applyFont="1" applyBorder="1" applyAlignment="1">
      <alignment horizontal="center" vertical="center" justifyLastLine="1"/>
    </xf>
    <xf numFmtId="176" fontId="8" fillId="3" borderId="0" xfId="0" applyNumberFormat="1" applyFont="1" applyFill="1" applyAlignment="1">
      <alignment horizontal="left"/>
    </xf>
    <xf numFmtId="176" fontId="7" fillId="3" borderId="0" xfId="0" applyNumberFormat="1" applyFont="1" applyFill="1" applyAlignment="1">
      <alignment horizontal="center"/>
    </xf>
    <xf numFmtId="176" fontId="4" fillId="3" borderId="0" xfId="0" applyNumberFormat="1" applyFont="1" applyFill="1" applyAlignment="1"/>
    <xf numFmtId="176" fontId="4" fillId="3" borderId="8" xfId="0" applyNumberFormat="1" applyFont="1" applyFill="1" applyBorder="1" applyAlignment="1">
      <alignment horizontal="center" vertical="center" justifyLastLine="1"/>
    </xf>
    <xf numFmtId="176" fontId="4" fillId="3" borderId="10" xfId="0" applyNumberFormat="1" applyFont="1" applyFill="1" applyBorder="1" applyAlignment="1">
      <alignment horizontal="center" vertical="center" justifyLastLine="1"/>
    </xf>
    <xf numFmtId="176" fontId="4" fillId="3" borderId="0" xfId="0" applyNumberFormat="1" applyFont="1" applyFill="1" applyBorder="1" applyAlignment="1">
      <alignment horizontal="distributed" vertical="center" justifyLastLine="1"/>
    </xf>
    <xf numFmtId="176" fontId="4" fillId="3" borderId="2" xfId="0" applyNumberFormat="1" applyFont="1" applyFill="1" applyBorder="1" applyAlignment="1">
      <alignment horizontal="distributed" vertical="center" justifyLastLine="1"/>
    </xf>
    <xf numFmtId="176" fontId="4" fillId="3" borderId="0" xfId="0" applyNumberFormat="1" applyFont="1" applyFill="1" applyBorder="1" applyAlignment="1">
      <alignment horizontal="center" vertical="center" justifyLastLine="1"/>
    </xf>
    <xf numFmtId="176" fontId="4" fillId="3" borderId="0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distributed" vertical="center"/>
    </xf>
    <xf numFmtId="177" fontId="4" fillId="3" borderId="0" xfId="0" applyNumberFormat="1" applyFont="1" applyFill="1" applyAlignment="1">
      <alignment vertical="center"/>
    </xf>
    <xf numFmtId="185" fontId="4" fillId="3" borderId="0" xfId="0" applyNumberFormat="1" applyFont="1" applyFill="1" applyAlignment="1">
      <alignment horizontal="right" vertical="center"/>
    </xf>
    <xf numFmtId="176" fontId="4" fillId="3" borderId="0" xfId="0" applyNumberFormat="1" applyFont="1" applyFill="1" applyAlignment="1">
      <alignment vertical="center"/>
    </xf>
    <xf numFmtId="185" fontId="4" fillId="3" borderId="0" xfId="0" applyNumberFormat="1" applyFont="1" applyFill="1" applyAlignment="1">
      <alignment vertical="center"/>
    </xf>
    <xf numFmtId="176" fontId="4" fillId="3" borderId="0" xfId="0" applyNumberFormat="1" applyFont="1" applyFill="1" applyAlignment="1">
      <alignment horizontal="right"/>
    </xf>
    <xf numFmtId="176" fontId="4" fillId="3" borderId="2" xfId="0" applyNumberFormat="1" applyFont="1" applyFill="1" applyBorder="1" applyAlignment="1">
      <alignment horizontal="distributed"/>
    </xf>
    <xf numFmtId="178" fontId="4" fillId="3" borderId="0" xfId="0" applyNumberFormat="1" applyFont="1" applyFill="1" applyBorder="1" applyAlignment="1">
      <alignment horizontal="right"/>
    </xf>
    <xf numFmtId="176" fontId="4" fillId="3" borderId="2" xfId="0" applyNumberFormat="1" applyFont="1" applyFill="1" applyBorder="1" applyAlignment="1">
      <alignment horizontal="center"/>
    </xf>
    <xf numFmtId="177" fontId="4" fillId="3" borderId="0" xfId="0" applyNumberFormat="1" applyFont="1" applyFill="1" applyAlignment="1"/>
    <xf numFmtId="176" fontId="4" fillId="3" borderId="0" xfId="0" applyNumberFormat="1" applyFont="1" applyFill="1" applyBorder="1" applyAlignment="1">
      <alignment horizontal="center"/>
    </xf>
    <xf numFmtId="177" fontId="4" fillId="3" borderId="7" xfId="0" applyNumberFormat="1" applyFont="1" applyFill="1" applyBorder="1" applyAlignment="1"/>
    <xf numFmtId="176" fontId="4" fillId="3" borderId="0" xfId="0" applyNumberFormat="1" applyFont="1" applyFill="1" applyBorder="1" applyAlignment="1">
      <alignment horizontal="right"/>
    </xf>
    <xf numFmtId="177" fontId="4" fillId="3" borderId="7" xfId="0" applyNumberFormat="1" applyFont="1" applyFill="1" applyBorder="1"/>
    <xf numFmtId="177" fontId="4" fillId="3" borderId="0" xfId="0" applyNumberFormat="1" applyFont="1" applyFill="1" applyBorder="1"/>
    <xf numFmtId="176" fontId="4" fillId="3" borderId="2" xfId="0" applyNumberFormat="1" applyFont="1" applyFill="1" applyBorder="1"/>
    <xf numFmtId="177" fontId="4" fillId="3" borderId="7" xfId="0" applyNumberFormat="1" applyFont="1" applyFill="1" applyBorder="1" applyAlignment="1">
      <alignment horizontal="right"/>
    </xf>
    <xf numFmtId="176" fontId="4" fillId="3" borderId="7" xfId="0" applyNumberFormat="1" applyFont="1" applyFill="1" applyBorder="1"/>
    <xf numFmtId="176" fontId="4" fillId="3" borderId="1" xfId="0" applyNumberFormat="1" applyFont="1" applyFill="1" applyBorder="1" applyAlignment="1">
      <alignment horizontal="right"/>
    </xf>
    <xf numFmtId="176" fontId="4" fillId="0" borderId="0" xfId="0" applyNumberFormat="1" applyFont="1" applyBorder="1" applyAlignment="1">
      <alignment horizontal="center" vertical="center" justifyLastLine="1"/>
    </xf>
    <xf numFmtId="41" fontId="4" fillId="3" borderId="1" xfId="0" applyNumberFormat="1" applyFont="1" applyFill="1" applyBorder="1" applyAlignment="1">
      <alignment horizontal="right"/>
    </xf>
    <xf numFmtId="176" fontId="4" fillId="0" borderId="0" xfId="0" applyNumberFormat="1" applyFont="1" applyBorder="1" applyAlignment="1">
      <alignment horizontal="center" vertical="center" justifyLastLine="1"/>
    </xf>
    <xf numFmtId="176" fontId="4" fillId="0" borderId="0" xfId="0" applyNumberFormat="1" applyFont="1" applyBorder="1" applyAlignment="1">
      <alignment horizontal="center" vertical="center" justifyLastLine="1"/>
    </xf>
    <xf numFmtId="41" fontId="4" fillId="3" borderId="1" xfId="3" applyNumberFormat="1" applyFont="1" applyFill="1" applyBorder="1"/>
    <xf numFmtId="185" fontId="4" fillId="0" borderId="0" xfId="3" applyNumberFormat="1" applyFont="1" applyFill="1" applyBorder="1" applyAlignment="1"/>
    <xf numFmtId="177" fontId="4" fillId="0" borderId="1" xfId="0" applyNumberFormat="1" applyFont="1" applyFill="1" applyBorder="1" applyAlignment="1">
      <alignment horizontal="right"/>
    </xf>
    <xf numFmtId="176" fontId="4" fillId="0" borderId="0" xfId="0" applyNumberFormat="1" applyFont="1" applyBorder="1" applyAlignment="1">
      <alignment horizontal="center" vertical="center" justifyLastLine="1"/>
    </xf>
    <xf numFmtId="177" fontId="4" fillId="0" borderId="7" xfId="0" applyNumberFormat="1" applyFont="1" applyFill="1" applyBorder="1" applyAlignment="1">
      <alignment horizontal="right"/>
    </xf>
    <xf numFmtId="184" fontId="4" fillId="0" borderId="1" xfId="0" applyNumberFormat="1" applyFont="1" applyFill="1" applyBorder="1" applyAlignment="1"/>
    <xf numFmtId="41" fontId="4" fillId="0" borderId="0" xfId="0" applyNumberFormat="1" applyFont="1" applyFill="1" applyBorder="1"/>
    <xf numFmtId="41" fontId="4" fillId="0" borderId="1" xfId="0" applyNumberFormat="1" applyFont="1" applyFill="1" applyBorder="1"/>
    <xf numFmtId="0" fontId="4" fillId="3" borderId="1" xfId="0" applyNumberFormat="1" applyFont="1" applyFill="1" applyBorder="1" applyAlignment="1"/>
    <xf numFmtId="38" fontId="4" fillId="0" borderId="0" xfId="1" applyFont="1" applyFill="1" applyBorder="1" applyAlignment="1">
      <alignment horizontal="right"/>
    </xf>
    <xf numFmtId="0" fontId="4" fillId="0" borderId="2" xfId="0" applyNumberFormat="1" applyFont="1" applyBorder="1"/>
    <xf numFmtId="0" fontId="4" fillId="0" borderId="7" xfId="0" applyNumberFormat="1" applyFont="1" applyFill="1" applyBorder="1"/>
    <xf numFmtId="0" fontId="4" fillId="0" borderId="0" xfId="0" applyNumberFormat="1" applyFont="1" applyFill="1" applyBorder="1"/>
    <xf numFmtId="185" fontId="4" fillId="3" borderId="1" xfId="3" applyNumberFormat="1" applyFont="1" applyFill="1" applyBorder="1" applyAlignment="1"/>
    <xf numFmtId="41" fontId="19" fillId="4" borderId="0" xfId="3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justifyLastLine="1"/>
    </xf>
    <xf numFmtId="176" fontId="4" fillId="0" borderId="0" xfId="0" applyNumberFormat="1" applyFont="1" applyBorder="1" applyAlignment="1">
      <alignment horizontal="center" vertical="center" justifyLastLine="1"/>
    </xf>
    <xf numFmtId="180" fontId="4" fillId="5" borderId="0" xfId="0" applyNumberFormat="1" applyFont="1" applyFill="1" applyBorder="1" applyAlignment="1"/>
    <xf numFmtId="176" fontId="4" fillId="0" borderId="0" xfId="0" applyNumberFormat="1" applyFont="1" applyBorder="1" applyAlignment="1">
      <alignment horizontal="center" vertical="center" justifyLastLine="1"/>
    </xf>
    <xf numFmtId="185" fontId="4" fillId="3" borderId="1" xfId="0" applyNumberFormat="1" applyFont="1" applyFill="1" applyBorder="1" applyAlignment="1">
      <alignment horizontal="right"/>
    </xf>
    <xf numFmtId="182" fontId="4" fillId="3" borderId="1" xfId="0" applyNumberFormat="1" applyFont="1" applyFill="1" applyBorder="1" applyAlignment="1">
      <alignment horizontal="right"/>
    </xf>
    <xf numFmtId="176" fontId="4" fillId="0" borderId="11" xfId="0" applyNumberFormat="1" applyFont="1" applyBorder="1" applyAlignment="1">
      <alignment horizontal="center" vertical="center" justifyLastLine="1"/>
    </xf>
    <xf numFmtId="176" fontId="4" fillId="0" borderId="0" xfId="0" applyNumberFormat="1" applyFont="1" applyBorder="1" applyAlignment="1">
      <alignment horizontal="center" vertical="center" justifyLastLine="1"/>
    </xf>
    <xf numFmtId="176" fontId="10" fillId="3" borderId="0" xfId="0" applyNumberFormat="1" applyFont="1" applyFill="1" applyAlignment="1"/>
    <xf numFmtId="176" fontId="10" fillId="0" borderId="0" xfId="0" applyNumberFormat="1" applyFont="1" applyAlignment="1"/>
    <xf numFmtId="184" fontId="4" fillId="0" borderId="7" xfId="0" applyNumberFormat="1" applyFont="1" applyFill="1" applyBorder="1" applyAlignment="1"/>
    <xf numFmtId="176" fontId="4" fillId="0" borderId="0" xfId="0" applyNumberFormat="1" applyFont="1" applyBorder="1" applyAlignment="1">
      <alignment horizontal="center" vertical="center" justifyLastLine="1"/>
    </xf>
    <xf numFmtId="41" fontId="19" fillId="4" borderId="0" xfId="3" applyNumberFormat="1" applyFont="1" applyFill="1" applyBorder="1" applyAlignment="1">
      <alignment horizontal="center" vertical="center"/>
    </xf>
    <xf numFmtId="41" fontId="4" fillId="2" borderId="0" xfId="0" applyNumberFormat="1" applyFont="1" applyFill="1" applyBorder="1" applyAlignment="1">
      <alignment horizontal="center" vertical="center" textRotation="255"/>
    </xf>
    <xf numFmtId="41" fontId="4" fillId="2" borderId="1" xfId="0" applyNumberFormat="1" applyFont="1" applyFill="1" applyBorder="1" applyAlignment="1">
      <alignment horizontal="center" vertical="center" textRotation="255"/>
    </xf>
    <xf numFmtId="176" fontId="4" fillId="0" borderId="0" xfId="0" applyNumberFormat="1" applyFont="1" applyFill="1" applyBorder="1" applyAlignment="1">
      <alignment horizontal="right"/>
    </xf>
    <xf numFmtId="176" fontId="4" fillId="0" borderId="2" xfId="0" applyNumberFormat="1" applyFont="1" applyFill="1" applyBorder="1"/>
    <xf numFmtId="176" fontId="4" fillId="0" borderId="0" xfId="0" applyNumberFormat="1" applyFont="1" applyBorder="1" applyAlignment="1">
      <alignment horizontal="center" vertical="center" justifyLastLine="1"/>
    </xf>
    <xf numFmtId="176" fontId="4" fillId="3" borderId="1" xfId="0" applyNumberFormat="1" applyFont="1" applyFill="1" applyBorder="1"/>
    <xf numFmtId="176" fontId="4" fillId="0" borderId="0" xfId="0" applyNumberFormat="1" applyFont="1" applyBorder="1" applyAlignment="1">
      <alignment horizontal="right" vertical="center" justifyLastLine="1"/>
    </xf>
    <xf numFmtId="187" fontId="4" fillId="0" borderId="0" xfId="0" applyNumberFormat="1" applyFont="1" applyBorder="1" applyAlignment="1">
      <alignment horizontal="right" vertical="center" justifyLastLine="1"/>
    </xf>
    <xf numFmtId="41" fontId="19" fillId="4" borderId="1" xfId="3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justifyLastLine="1"/>
    </xf>
    <xf numFmtId="176" fontId="4" fillId="0" borderId="0" xfId="0" applyNumberFormat="1" applyFont="1" applyBorder="1" applyAlignment="1">
      <alignment horizontal="center" vertical="center" justifyLastLine="1"/>
    </xf>
    <xf numFmtId="0" fontId="20" fillId="3" borderId="0" xfId="0" applyFont="1" applyFill="1"/>
    <xf numFmtId="0" fontId="21" fillId="3" borderId="0" xfId="0" applyFont="1" applyFill="1"/>
    <xf numFmtId="176" fontId="4" fillId="0" borderId="0" xfId="0" applyNumberFormat="1" applyFont="1" applyBorder="1" applyAlignment="1">
      <alignment horizontal="center" vertical="center" justifyLastLine="1"/>
    </xf>
    <xf numFmtId="176" fontId="4" fillId="0" borderId="0" xfId="0" applyNumberFormat="1" applyFont="1" applyBorder="1" applyAlignment="1">
      <alignment horizontal="center" vertical="center" justifyLastLine="1"/>
    </xf>
    <xf numFmtId="176" fontId="4" fillId="0" borderId="0" xfId="0" applyNumberFormat="1" applyFont="1" applyBorder="1" applyAlignment="1">
      <alignment horizontal="center" vertical="center" justifyLastLine="1"/>
    </xf>
    <xf numFmtId="184" fontId="4" fillId="0" borderId="3" xfId="0" applyNumberFormat="1" applyFont="1" applyFill="1" applyBorder="1" applyAlignment="1"/>
    <xf numFmtId="41" fontId="4" fillId="3" borderId="3" xfId="0" applyNumberFormat="1" applyFont="1" applyFill="1" applyBorder="1" applyAlignment="1"/>
    <xf numFmtId="177" fontId="4" fillId="0" borderId="3" xfId="0" applyNumberFormat="1" applyFont="1" applyFill="1" applyBorder="1" applyAlignment="1">
      <alignment horizontal="right"/>
    </xf>
    <xf numFmtId="176" fontId="4" fillId="0" borderId="2" xfId="0" applyNumberFormat="1" applyFont="1" applyBorder="1" applyAlignment="1">
      <alignment horizontal="right"/>
    </xf>
    <xf numFmtId="41" fontId="4" fillId="0" borderId="3" xfId="0" applyNumberFormat="1" applyFont="1" applyFill="1" applyBorder="1" applyAlignment="1"/>
    <xf numFmtId="0" fontId="2" fillId="0" borderId="0" xfId="7" applyFill="1">
      <alignment vertical="center"/>
    </xf>
    <xf numFmtId="0" fontId="23" fillId="0" borderId="0" xfId="7" applyFont="1" applyFill="1">
      <alignment vertical="center"/>
    </xf>
    <xf numFmtId="0" fontId="24" fillId="0" borderId="0" xfId="7" applyFont="1" applyFill="1">
      <alignment vertical="center"/>
    </xf>
    <xf numFmtId="0" fontId="1" fillId="0" borderId="17" xfId="7" applyFont="1" applyFill="1" applyBorder="1">
      <alignment vertical="center"/>
    </xf>
    <xf numFmtId="0" fontId="2" fillId="0" borderId="26" xfId="7" applyFill="1" applyBorder="1">
      <alignment vertical="center"/>
    </xf>
    <xf numFmtId="0" fontId="2" fillId="0" borderId="27" xfId="7" applyFill="1" applyBorder="1">
      <alignment vertical="center"/>
    </xf>
    <xf numFmtId="0" fontId="2" fillId="0" borderId="17" xfId="7" applyFill="1" applyBorder="1">
      <alignment vertical="center"/>
    </xf>
    <xf numFmtId="0" fontId="2" fillId="0" borderId="26" xfId="7" applyFill="1" applyBorder="1" applyAlignment="1">
      <alignment vertical="center" wrapText="1"/>
    </xf>
    <xf numFmtId="0" fontId="2" fillId="0" borderId="17" xfId="7" applyFill="1" applyBorder="1" applyAlignment="1">
      <alignment vertical="center" wrapText="1"/>
    </xf>
    <xf numFmtId="0" fontId="2" fillId="0" borderId="1" xfId="7" applyFill="1" applyBorder="1">
      <alignment vertical="center"/>
    </xf>
    <xf numFmtId="0" fontId="2" fillId="0" borderId="28" xfId="7" applyFill="1" applyBorder="1">
      <alignment vertical="center"/>
    </xf>
    <xf numFmtId="0" fontId="2" fillId="0" borderId="29" xfId="7" applyFill="1" applyBorder="1">
      <alignment vertical="center"/>
    </xf>
    <xf numFmtId="3" fontId="2" fillId="0" borderId="0" xfId="7" applyNumberFormat="1" applyFill="1" applyAlignment="1">
      <alignment horizontal="right" vertical="center"/>
    </xf>
    <xf numFmtId="0" fontId="2" fillId="0" borderId="0" xfId="7" applyFill="1" applyAlignment="1">
      <alignment horizontal="right" vertical="center"/>
    </xf>
    <xf numFmtId="0" fontId="1" fillId="0" borderId="0" xfId="7" applyFont="1" applyFill="1">
      <alignment vertical="center"/>
    </xf>
    <xf numFmtId="0" fontId="1" fillId="0" borderId="0" xfId="7" applyFont="1" applyFill="1" applyAlignment="1">
      <alignment horizontal="right" vertical="center"/>
    </xf>
    <xf numFmtId="188" fontId="2" fillId="0" borderId="0" xfId="7" applyNumberFormat="1" applyFill="1" applyAlignment="1">
      <alignment horizontal="right" vertical="center"/>
    </xf>
    <xf numFmtId="185" fontId="2" fillId="0" borderId="0" xfId="7" applyNumberFormat="1" applyFill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 justifyLastLine="1"/>
    </xf>
    <xf numFmtId="179" fontId="2" fillId="0" borderId="0" xfId="7" applyNumberFormat="1" applyFill="1" applyAlignment="1">
      <alignment horizontal="right" vertical="center"/>
    </xf>
    <xf numFmtId="179" fontId="2" fillId="0" borderId="1" xfId="7" applyNumberFormat="1" applyFill="1" applyBorder="1">
      <alignment vertical="center"/>
    </xf>
    <xf numFmtId="38" fontId="2" fillId="0" borderId="0" xfId="1" applyFont="1" applyFill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 justifyLastLine="1"/>
    </xf>
    <xf numFmtId="185" fontId="2" fillId="0" borderId="0" xfId="7" applyNumberFormat="1" applyFill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 justifyLastLine="1"/>
    </xf>
    <xf numFmtId="176" fontId="4" fillId="0" borderId="0" xfId="0" applyNumberFormat="1" applyFont="1" applyBorder="1" applyAlignment="1">
      <alignment horizontal="center" vertical="center" justifyLastLine="1"/>
    </xf>
    <xf numFmtId="176" fontId="4" fillId="0" borderId="0" xfId="0" applyNumberFormat="1" applyFont="1" applyBorder="1" applyAlignment="1">
      <alignment horizontal="center" vertical="center" justifyLastLine="1"/>
    </xf>
    <xf numFmtId="176" fontId="4" fillId="0" borderId="0" xfId="0" applyNumberFormat="1" applyFont="1" applyBorder="1" applyAlignment="1">
      <alignment horizontal="center" vertical="center" justifyLastLine="1"/>
    </xf>
    <xf numFmtId="3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 justifyLastLine="1"/>
    </xf>
    <xf numFmtId="176" fontId="4" fillId="0" borderId="0" xfId="0" applyNumberFormat="1" applyFont="1" applyBorder="1" applyAlignment="1">
      <alignment horizontal="center" vertical="center" justifyLastLine="1"/>
    </xf>
    <xf numFmtId="176" fontId="11" fillId="3" borderId="0" xfId="0" applyNumberFormat="1" applyFont="1" applyFill="1" applyAlignment="1">
      <alignment horizontal="center" vertical="center"/>
    </xf>
    <xf numFmtId="176" fontId="4" fillId="3" borderId="8" xfId="0" applyNumberFormat="1" applyFont="1" applyFill="1" applyBorder="1" applyAlignment="1">
      <alignment horizontal="distributed" vertical="center" justifyLastLine="1"/>
    </xf>
    <xf numFmtId="176" fontId="4" fillId="3" borderId="18" xfId="0" applyNumberFormat="1" applyFont="1" applyFill="1" applyBorder="1" applyAlignment="1">
      <alignment horizontal="distributed" vertical="center" justifyLastLine="1"/>
    </xf>
    <xf numFmtId="176" fontId="4" fillId="3" borderId="16" xfId="0" applyNumberFormat="1" applyFont="1" applyFill="1" applyBorder="1" applyAlignment="1">
      <alignment horizontal="distributed" vertical="center" justifyLastLine="1"/>
    </xf>
    <xf numFmtId="176" fontId="4" fillId="3" borderId="5" xfId="0" applyNumberFormat="1" applyFont="1" applyFill="1" applyBorder="1" applyAlignment="1">
      <alignment horizontal="distributed" vertical="center" justifyLastLine="1"/>
    </xf>
    <xf numFmtId="176" fontId="4" fillId="3" borderId="19" xfId="0" applyNumberFormat="1" applyFont="1" applyFill="1" applyBorder="1" applyAlignment="1">
      <alignment horizontal="distributed" vertical="center" justifyLastLine="1"/>
    </xf>
    <xf numFmtId="176" fontId="4" fillId="3" borderId="12" xfId="0" applyNumberFormat="1" applyFont="1" applyFill="1" applyBorder="1" applyAlignment="1">
      <alignment horizontal="distributed" vertical="center" justifyLastLine="1"/>
    </xf>
    <xf numFmtId="176" fontId="4" fillId="3" borderId="20" xfId="0" applyNumberFormat="1" applyFont="1" applyFill="1" applyBorder="1" applyAlignment="1">
      <alignment horizontal="center" vertical="center" justifyLastLine="1"/>
    </xf>
    <xf numFmtId="176" fontId="4" fillId="3" borderId="7" xfId="0" applyNumberFormat="1" applyFont="1" applyFill="1" applyBorder="1" applyAlignment="1">
      <alignment horizontal="center" vertical="center" justifyLastLine="1"/>
    </xf>
    <xf numFmtId="176" fontId="4" fillId="3" borderId="6" xfId="0" applyNumberFormat="1" applyFont="1" applyFill="1" applyBorder="1" applyAlignment="1">
      <alignment horizontal="center" vertical="center" justifyLastLine="1"/>
    </xf>
    <xf numFmtId="176" fontId="4" fillId="3" borderId="21" xfId="0" applyNumberFormat="1" applyFont="1" applyFill="1" applyBorder="1" applyAlignment="1">
      <alignment horizontal="center" vertical="center" shrinkToFit="1"/>
    </xf>
    <xf numFmtId="176" fontId="4" fillId="3" borderId="5" xfId="0" applyNumberFormat="1" applyFont="1" applyFill="1" applyBorder="1" applyAlignment="1">
      <alignment horizontal="center" vertical="center" shrinkToFit="1"/>
    </xf>
    <xf numFmtId="176" fontId="4" fillId="3" borderId="22" xfId="0" applyNumberFormat="1" applyFont="1" applyFill="1" applyBorder="1" applyAlignment="1">
      <alignment horizontal="center" vertical="center" shrinkToFit="1"/>
    </xf>
    <xf numFmtId="176" fontId="4" fillId="3" borderId="6" xfId="0" applyNumberFormat="1" applyFont="1" applyFill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justifyLastLine="1"/>
    </xf>
    <xf numFmtId="176" fontId="4" fillId="0" borderId="6" xfId="0" applyNumberFormat="1" applyFont="1" applyBorder="1" applyAlignment="1">
      <alignment horizontal="center" vertical="center" justifyLastLine="1"/>
    </xf>
    <xf numFmtId="176" fontId="4" fillId="0" borderId="25" xfId="0" applyNumberFormat="1" applyFont="1" applyBorder="1" applyAlignment="1">
      <alignment horizontal="center" vertical="center" justifyLastLine="1"/>
    </xf>
    <xf numFmtId="176" fontId="4" fillId="0" borderId="10" xfId="0" applyNumberFormat="1" applyFont="1" applyBorder="1" applyAlignment="1">
      <alignment horizontal="center" vertical="center" justifyLastLine="1"/>
    </xf>
    <xf numFmtId="176" fontId="11" fillId="0" borderId="0" xfId="0" applyNumberFormat="1" applyFont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 justifyLastLine="1"/>
    </xf>
    <xf numFmtId="176" fontId="4" fillId="0" borderId="24" xfId="0" applyNumberFormat="1" applyFont="1" applyBorder="1" applyAlignment="1">
      <alignment horizontal="center" vertical="center" justifyLastLine="1"/>
    </xf>
    <xf numFmtId="176" fontId="4" fillId="0" borderId="5" xfId="0" applyNumberFormat="1" applyFont="1" applyBorder="1" applyAlignment="1">
      <alignment horizontal="center" vertical="center" justifyLastLine="1"/>
    </xf>
    <xf numFmtId="176" fontId="4" fillId="0" borderId="8" xfId="0" applyNumberFormat="1" applyFont="1" applyBorder="1" applyAlignment="1">
      <alignment horizontal="distributed" vertical="center" justifyLastLine="1"/>
    </xf>
    <xf numFmtId="176" fontId="4" fillId="0" borderId="18" xfId="0" applyNumberFormat="1" applyFont="1" applyBorder="1" applyAlignment="1">
      <alignment horizontal="distributed" vertical="center" justifyLastLine="1"/>
    </xf>
    <xf numFmtId="176" fontId="4" fillId="0" borderId="16" xfId="0" applyNumberFormat="1" applyFont="1" applyBorder="1" applyAlignment="1">
      <alignment horizontal="distributed" vertical="center" justifyLastLine="1"/>
    </xf>
    <xf numFmtId="176" fontId="4" fillId="0" borderId="5" xfId="0" applyNumberFormat="1" applyFont="1" applyBorder="1" applyAlignment="1">
      <alignment horizontal="distributed" vertical="center" justifyLastLine="1"/>
    </xf>
    <xf numFmtId="176" fontId="4" fillId="0" borderId="19" xfId="0" applyNumberFormat="1" applyFont="1" applyBorder="1" applyAlignment="1">
      <alignment horizontal="distributed" vertical="center" justifyLastLine="1"/>
    </xf>
    <xf numFmtId="176" fontId="4" fillId="0" borderId="12" xfId="0" applyNumberFormat="1" applyFont="1" applyBorder="1" applyAlignment="1">
      <alignment horizontal="distributed" vertical="center" justifyLastLine="1"/>
    </xf>
    <xf numFmtId="176" fontId="4" fillId="0" borderId="8" xfId="0" applyNumberFormat="1" applyFont="1" applyBorder="1" applyAlignment="1">
      <alignment horizontal="center" vertical="center" justifyLastLine="1"/>
    </xf>
    <xf numFmtId="176" fontId="4" fillId="0" borderId="25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wrapText="1" justifyLastLine="1"/>
    </xf>
    <xf numFmtId="176" fontId="4" fillId="0" borderId="6" xfId="0" applyNumberFormat="1" applyFont="1" applyBorder="1" applyAlignment="1">
      <alignment horizontal="center" vertical="center" wrapText="1" justifyLastLine="1"/>
    </xf>
    <xf numFmtId="176" fontId="4" fillId="0" borderId="20" xfId="0" applyNumberFormat="1" applyFont="1" applyFill="1" applyBorder="1" applyAlignment="1">
      <alignment horizontal="center" vertical="center" justifyLastLine="1"/>
    </xf>
    <xf numFmtId="176" fontId="4" fillId="0" borderId="6" xfId="0" applyNumberFormat="1" applyFont="1" applyFill="1" applyBorder="1" applyAlignment="1">
      <alignment horizontal="center" vertical="center" justifyLastLine="1"/>
    </xf>
    <xf numFmtId="176" fontId="4" fillId="0" borderId="23" xfId="0" applyNumberFormat="1" applyFont="1" applyFill="1" applyBorder="1" applyAlignment="1">
      <alignment horizontal="center" vertical="center" justifyLastLine="1"/>
    </xf>
    <xf numFmtId="176" fontId="4" fillId="0" borderId="5" xfId="0" applyNumberFormat="1" applyFont="1" applyFill="1" applyBorder="1" applyAlignment="1">
      <alignment horizontal="center" vertical="center" justifyLastLine="1"/>
    </xf>
    <xf numFmtId="176" fontId="4" fillId="0" borderId="23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center" vertical="center" wrapText="1" justifyLastLine="1"/>
    </xf>
    <xf numFmtId="176" fontId="4" fillId="0" borderId="20" xfId="0" applyNumberFormat="1" applyFont="1" applyBorder="1" applyAlignment="1">
      <alignment horizontal="center" vertical="top" wrapText="1" justifyLastLine="1"/>
    </xf>
    <xf numFmtId="176" fontId="4" fillId="0" borderId="6" xfId="0" applyNumberFormat="1" applyFont="1" applyBorder="1" applyAlignment="1">
      <alignment horizontal="center" vertical="top" justifyLastLine="1"/>
    </xf>
    <xf numFmtId="176" fontId="4" fillId="0" borderId="20" xfId="0" applyNumberFormat="1" applyFont="1" applyBorder="1" applyAlignment="1">
      <alignment horizontal="center" vertical="center" justifyLastLine="1"/>
    </xf>
    <xf numFmtId="176" fontId="4" fillId="0" borderId="20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vertical="top" wrapText="1"/>
    </xf>
    <xf numFmtId="176" fontId="4" fillId="0" borderId="17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14" fillId="0" borderId="17" xfId="0" applyNumberFormat="1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wrapText="1"/>
    </xf>
    <xf numFmtId="181" fontId="13" fillId="0" borderId="3" xfId="0" applyNumberFormat="1" applyFont="1" applyBorder="1" applyAlignment="1">
      <alignment horizontal="center" vertical="center"/>
    </xf>
    <xf numFmtId="181" fontId="13" fillId="0" borderId="1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41" fontId="19" fillId="4" borderId="7" xfId="3" applyNumberFormat="1" applyFont="1" applyFill="1" applyBorder="1" applyAlignment="1">
      <alignment horizontal="center" vertical="center"/>
    </xf>
    <xf numFmtId="41" fontId="19" fillId="4" borderId="0" xfId="3" applyNumberFormat="1" applyFont="1" applyFill="1" applyBorder="1" applyAlignment="1">
      <alignment horizontal="center" vertical="center"/>
    </xf>
    <xf numFmtId="176" fontId="11" fillId="3" borderId="0" xfId="3" applyNumberFormat="1" applyFont="1" applyFill="1" applyAlignment="1">
      <alignment horizontal="center" vertical="center"/>
    </xf>
    <xf numFmtId="176" fontId="4" fillId="3" borderId="17" xfId="3" applyNumberFormat="1" applyFont="1" applyFill="1" applyBorder="1" applyAlignment="1">
      <alignment horizontal="distributed" vertical="center" justifyLastLine="1"/>
    </xf>
    <xf numFmtId="0" fontId="18" fillId="3" borderId="11" xfId="2" applyFill="1" applyBorder="1">
      <alignment vertical="center"/>
    </xf>
    <xf numFmtId="0" fontId="18" fillId="3" borderId="9" xfId="2" applyFill="1" applyBorder="1">
      <alignment vertical="center"/>
    </xf>
    <xf numFmtId="0" fontId="18" fillId="3" borderId="16" xfId="2" applyFill="1" applyBorder="1">
      <alignment vertical="center"/>
    </xf>
    <xf numFmtId="176" fontId="4" fillId="3" borderId="20" xfId="3" applyNumberFormat="1" applyFont="1" applyFill="1" applyBorder="1" applyAlignment="1">
      <alignment horizontal="center" vertical="center" wrapText="1" justifyLastLine="1"/>
    </xf>
    <xf numFmtId="0" fontId="18" fillId="3" borderId="6" xfId="2" applyFill="1" applyBorder="1">
      <alignment vertical="center"/>
    </xf>
    <xf numFmtId="176" fontId="4" fillId="0" borderId="17" xfId="0" applyNumberFormat="1" applyFont="1" applyFill="1" applyBorder="1" applyAlignment="1">
      <alignment horizontal="center" vertical="center" wrapText="1" justifyLastLine="1"/>
    </xf>
    <xf numFmtId="176" fontId="4" fillId="0" borderId="9" xfId="0" applyNumberFormat="1" applyFont="1" applyFill="1" applyBorder="1" applyAlignment="1">
      <alignment horizontal="center" vertical="center" wrapText="1" justifyLastLine="1"/>
    </xf>
    <xf numFmtId="176" fontId="4" fillId="0" borderId="8" xfId="0" applyNumberFormat="1" applyFont="1" applyFill="1" applyBorder="1" applyAlignment="1">
      <alignment horizontal="distributed" vertical="center" justifyLastLine="1"/>
    </xf>
    <xf numFmtId="176" fontId="4" fillId="0" borderId="18" xfId="0" applyNumberFormat="1" applyFont="1" applyFill="1" applyBorder="1" applyAlignment="1">
      <alignment horizontal="distributed" vertical="center" justifyLastLine="1"/>
    </xf>
    <xf numFmtId="176" fontId="4" fillId="0" borderId="19" xfId="0" applyNumberFormat="1" applyFont="1" applyFill="1" applyBorder="1" applyAlignment="1">
      <alignment horizontal="distributed" vertical="center" justifyLastLine="1"/>
    </xf>
    <xf numFmtId="176" fontId="4" fillId="0" borderId="12" xfId="0" applyNumberFormat="1" applyFont="1" applyFill="1" applyBorder="1" applyAlignment="1">
      <alignment horizontal="distributed" vertical="center" justifyLastLine="1"/>
    </xf>
    <xf numFmtId="176" fontId="4" fillId="0" borderId="9" xfId="0" applyNumberFormat="1" applyFont="1" applyFill="1" applyBorder="1" applyAlignment="1">
      <alignment horizontal="center" vertical="center" justifyLastLine="1"/>
    </xf>
    <xf numFmtId="176" fontId="4" fillId="0" borderId="20" xfId="0" applyNumberFormat="1" applyFont="1" applyFill="1" applyBorder="1" applyAlignment="1">
      <alignment horizontal="center" vertical="center" wrapText="1" justifyLastLine="1"/>
    </xf>
    <xf numFmtId="176" fontId="12" fillId="0" borderId="0" xfId="0" applyNumberFormat="1" applyFont="1" applyAlignment="1">
      <alignment wrapText="1"/>
    </xf>
    <xf numFmtId="176" fontId="4" fillId="0" borderId="22" xfId="0" applyNumberFormat="1" applyFont="1" applyBorder="1" applyAlignment="1">
      <alignment horizontal="center" vertical="center" justifyLastLine="1"/>
    </xf>
    <xf numFmtId="176" fontId="4" fillId="0" borderId="22" xfId="0" applyNumberFormat="1" applyFont="1" applyBorder="1" applyAlignment="1">
      <alignment horizontal="center" vertical="center" wrapText="1" shrinkToFit="1"/>
    </xf>
    <xf numFmtId="176" fontId="4" fillId="0" borderId="6" xfId="0" applyNumberFormat="1" applyFont="1" applyBorder="1" applyAlignment="1">
      <alignment horizontal="center" vertical="center" wrapText="1" shrinkToFit="1"/>
    </xf>
    <xf numFmtId="176" fontId="4" fillId="0" borderId="17" xfId="0" applyNumberFormat="1" applyFont="1" applyBorder="1" applyAlignment="1">
      <alignment horizontal="center" vertical="center" justifyLastLine="1"/>
    </xf>
    <xf numFmtId="176" fontId="4" fillId="0" borderId="11" xfId="0" applyNumberFormat="1" applyFont="1" applyBorder="1" applyAlignment="1">
      <alignment horizontal="center" vertical="center" justifyLastLine="1"/>
    </xf>
    <xf numFmtId="176" fontId="4" fillId="0" borderId="0" xfId="0" applyNumberFormat="1" applyFont="1" applyBorder="1" applyAlignment="1">
      <alignment horizontal="center" vertical="center" wrapText="1" justifyLastLine="1"/>
    </xf>
    <xf numFmtId="176" fontId="4" fillId="0" borderId="0" xfId="0" applyNumberFormat="1" applyFont="1" applyBorder="1" applyAlignment="1">
      <alignment horizontal="center" vertical="center" justifyLastLine="1"/>
    </xf>
    <xf numFmtId="176" fontId="4" fillId="0" borderId="21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justifyLastLine="1"/>
    </xf>
    <xf numFmtId="176" fontId="4" fillId="0" borderId="16" xfId="0" applyNumberFormat="1" applyFont="1" applyBorder="1" applyAlignment="1">
      <alignment horizontal="center" vertical="center" justifyLastLine="1"/>
    </xf>
  </cellXfs>
  <cellStyles count="66">
    <cellStyle name="20% - アクセント 1 2" xfId="9" xr:uid="{00000000-0005-0000-0000-000000000000}"/>
    <cellStyle name="20% - アクセント 2 2" xfId="10" xr:uid="{00000000-0005-0000-0000-000001000000}"/>
    <cellStyle name="20% - アクセント 3 2" xfId="11" xr:uid="{00000000-0005-0000-0000-000002000000}"/>
    <cellStyle name="20% - アクセント 4 2" xfId="12" xr:uid="{00000000-0005-0000-0000-000003000000}"/>
    <cellStyle name="20% - アクセント 5 2" xfId="13" xr:uid="{00000000-0005-0000-0000-000004000000}"/>
    <cellStyle name="20% - アクセント 6 2" xfId="14" xr:uid="{00000000-0005-0000-0000-000005000000}"/>
    <cellStyle name="40% - アクセント 1 2" xfId="15" xr:uid="{00000000-0005-0000-0000-000006000000}"/>
    <cellStyle name="40% - アクセント 2 2" xfId="16" xr:uid="{00000000-0005-0000-0000-000007000000}"/>
    <cellStyle name="40% - アクセント 3 2" xfId="17" xr:uid="{00000000-0005-0000-0000-000008000000}"/>
    <cellStyle name="40% - アクセント 4 2" xfId="18" xr:uid="{00000000-0005-0000-0000-000009000000}"/>
    <cellStyle name="40% - アクセント 5 2" xfId="19" xr:uid="{00000000-0005-0000-0000-00000A000000}"/>
    <cellStyle name="40% - アクセント 6 2" xfId="20" xr:uid="{00000000-0005-0000-0000-00000B000000}"/>
    <cellStyle name="60% - アクセント 1 2" xfId="21" xr:uid="{00000000-0005-0000-0000-00000C000000}"/>
    <cellStyle name="60% - アクセント 2 2" xfId="22" xr:uid="{00000000-0005-0000-0000-00000D000000}"/>
    <cellStyle name="60% - アクセント 3 2" xfId="23" xr:uid="{00000000-0005-0000-0000-00000E000000}"/>
    <cellStyle name="60% - アクセント 4 2" xfId="24" xr:uid="{00000000-0005-0000-0000-00000F000000}"/>
    <cellStyle name="60% - アクセント 5 2" xfId="25" xr:uid="{00000000-0005-0000-0000-000010000000}"/>
    <cellStyle name="60% - アクセント 6 2" xfId="26" xr:uid="{00000000-0005-0000-0000-000011000000}"/>
    <cellStyle name="アクセント 1 2" xfId="27" xr:uid="{00000000-0005-0000-0000-000012000000}"/>
    <cellStyle name="アクセント 2 2" xfId="28" xr:uid="{00000000-0005-0000-0000-000013000000}"/>
    <cellStyle name="アクセント 3 2" xfId="29" xr:uid="{00000000-0005-0000-0000-000014000000}"/>
    <cellStyle name="アクセント 4 2" xfId="30" xr:uid="{00000000-0005-0000-0000-000015000000}"/>
    <cellStyle name="アクセント 5 2" xfId="31" xr:uid="{00000000-0005-0000-0000-000016000000}"/>
    <cellStyle name="アクセント 6 2" xfId="32" xr:uid="{00000000-0005-0000-0000-000017000000}"/>
    <cellStyle name="タイトル 2" xfId="33" xr:uid="{00000000-0005-0000-0000-000018000000}"/>
    <cellStyle name="チェック セル 2" xfId="34" xr:uid="{00000000-0005-0000-0000-000019000000}"/>
    <cellStyle name="どちらでもない 2" xfId="35" xr:uid="{00000000-0005-0000-0000-00001A000000}"/>
    <cellStyle name="メモ 2" xfId="36" xr:uid="{00000000-0005-0000-0000-00001B000000}"/>
    <cellStyle name="リンク セル 2" xfId="37" xr:uid="{00000000-0005-0000-0000-00001C000000}"/>
    <cellStyle name="悪い 2" xfId="38" xr:uid="{00000000-0005-0000-0000-00001D000000}"/>
    <cellStyle name="計算 2" xfId="39" xr:uid="{00000000-0005-0000-0000-00001E000000}"/>
    <cellStyle name="警告文 2" xfId="40" xr:uid="{00000000-0005-0000-0000-00001F000000}"/>
    <cellStyle name="桁区切り" xfId="1" builtinId="6"/>
    <cellStyle name="桁区切り 2" xfId="41" xr:uid="{00000000-0005-0000-0000-000021000000}"/>
    <cellStyle name="桁区切り 2 2" xfId="42" xr:uid="{00000000-0005-0000-0000-000022000000}"/>
    <cellStyle name="桁区切り 3" xfId="43" xr:uid="{00000000-0005-0000-0000-000023000000}"/>
    <cellStyle name="桁区切り 4" xfId="44" xr:uid="{00000000-0005-0000-0000-000024000000}"/>
    <cellStyle name="見出し 1 2" xfId="45" xr:uid="{00000000-0005-0000-0000-000025000000}"/>
    <cellStyle name="見出し 2 2" xfId="46" xr:uid="{00000000-0005-0000-0000-000026000000}"/>
    <cellStyle name="見出し 3 2" xfId="47" xr:uid="{00000000-0005-0000-0000-000027000000}"/>
    <cellStyle name="見出し 4 2" xfId="48" xr:uid="{00000000-0005-0000-0000-000028000000}"/>
    <cellStyle name="集計 2" xfId="49" xr:uid="{00000000-0005-0000-0000-000029000000}"/>
    <cellStyle name="出力 2" xfId="50" xr:uid="{00000000-0005-0000-0000-00002A000000}"/>
    <cellStyle name="説明文 2" xfId="51" xr:uid="{00000000-0005-0000-0000-00002B000000}"/>
    <cellStyle name="入力 2" xfId="52" xr:uid="{00000000-0005-0000-0000-00002C000000}"/>
    <cellStyle name="標準" xfId="0" builtinId="0"/>
    <cellStyle name="標準 10" xfId="8" xr:uid="{00000000-0005-0000-0000-00002E000000}"/>
    <cellStyle name="標準 2" xfId="2" xr:uid="{00000000-0005-0000-0000-00002F000000}"/>
    <cellStyle name="標準 2 2" xfId="3" xr:uid="{00000000-0005-0000-0000-000030000000}"/>
    <cellStyle name="標準 2 2 2" xfId="54" xr:uid="{00000000-0005-0000-0000-000031000000}"/>
    <cellStyle name="標準 2 3" xfId="4" xr:uid="{00000000-0005-0000-0000-000032000000}"/>
    <cellStyle name="標準 2 3 2" xfId="5" xr:uid="{00000000-0005-0000-0000-000033000000}"/>
    <cellStyle name="標準 2 4" xfId="6" xr:uid="{00000000-0005-0000-0000-000034000000}"/>
    <cellStyle name="標準 2 5" xfId="53" xr:uid="{00000000-0005-0000-0000-000035000000}"/>
    <cellStyle name="標準 3" xfId="7" xr:uid="{00000000-0005-0000-0000-000036000000}"/>
    <cellStyle name="標準 3 2" xfId="56" xr:uid="{00000000-0005-0000-0000-000037000000}"/>
    <cellStyle name="標準 3 3" xfId="57" xr:uid="{00000000-0005-0000-0000-000038000000}"/>
    <cellStyle name="標準 3 4" xfId="55" xr:uid="{00000000-0005-0000-0000-000039000000}"/>
    <cellStyle name="標準 4" xfId="58" xr:uid="{00000000-0005-0000-0000-00003A000000}"/>
    <cellStyle name="標準 5" xfId="59" xr:uid="{00000000-0005-0000-0000-00003B000000}"/>
    <cellStyle name="標準 5 2" xfId="60" xr:uid="{00000000-0005-0000-0000-00003C000000}"/>
    <cellStyle name="標準 6" xfId="61" xr:uid="{00000000-0005-0000-0000-00003D000000}"/>
    <cellStyle name="標準 7" xfId="62" xr:uid="{00000000-0005-0000-0000-00003E000000}"/>
    <cellStyle name="標準 8" xfId="63" xr:uid="{00000000-0005-0000-0000-00003F000000}"/>
    <cellStyle name="標準 9" xfId="64" xr:uid="{00000000-0005-0000-0000-000040000000}"/>
    <cellStyle name="良い 2" xfId="65" xr:uid="{00000000-0005-0000-0000-00004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157</xdr:row>
      <xdr:rowOff>0</xdr:rowOff>
    </xdr:from>
    <xdr:to>
      <xdr:col>4</xdr:col>
      <xdr:colOff>152400</xdr:colOff>
      <xdr:row>157</xdr:row>
      <xdr:rowOff>144780</xdr:rowOff>
    </xdr:to>
    <xdr:sp macro="" textlink="">
      <xdr:nvSpPr>
        <xdr:cNvPr id="10774598" name="Rectangle 37">
          <a:extLst>
            <a:ext uri="{FF2B5EF4-FFF2-40B4-BE49-F238E27FC236}">
              <a16:creationId xmlns:a16="http://schemas.microsoft.com/office/drawing/2014/main" id="{00000000-0008-0000-0600-00004668A400}"/>
            </a:ext>
          </a:extLst>
        </xdr:cNvPr>
        <xdr:cNvSpPr>
          <a:spLocks noChangeArrowheads="1"/>
        </xdr:cNvSpPr>
      </xdr:nvSpPr>
      <xdr:spPr bwMode="auto">
        <a:xfrm>
          <a:off x="1996440" y="2555748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156</xdr:row>
      <xdr:rowOff>0</xdr:rowOff>
    </xdr:from>
    <xdr:to>
      <xdr:col>4</xdr:col>
      <xdr:colOff>152400</xdr:colOff>
      <xdr:row>156</xdr:row>
      <xdr:rowOff>144780</xdr:rowOff>
    </xdr:to>
    <xdr:sp macro="" textlink="">
      <xdr:nvSpPr>
        <xdr:cNvPr id="10774599" name="Rectangle 37">
          <a:extLst>
            <a:ext uri="{FF2B5EF4-FFF2-40B4-BE49-F238E27FC236}">
              <a16:creationId xmlns:a16="http://schemas.microsoft.com/office/drawing/2014/main" id="{00000000-0008-0000-0600-00004768A400}"/>
            </a:ext>
          </a:extLst>
        </xdr:cNvPr>
        <xdr:cNvSpPr>
          <a:spLocks noChangeArrowheads="1"/>
        </xdr:cNvSpPr>
      </xdr:nvSpPr>
      <xdr:spPr bwMode="auto">
        <a:xfrm>
          <a:off x="1996440" y="2540508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153</xdr:row>
      <xdr:rowOff>0</xdr:rowOff>
    </xdr:from>
    <xdr:to>
      <xdr:col>4</xdr:col>
      <xdr:colOff>152400</xdr:colOff>
      <xdr:row>153</xdr:row>
      <xdr:rowOff>144780</xdr:rowOff>
    </xdr:to>
    <xdr:sp macro="" textlink="">
      <xdr:nvSpPr>
        <xdr:cNvPr id="10774600" name="Rectangle 37">
          <a:extLst>
            <a:ext uri="{FF2B5EF4-FFF2-40B4-BE49-F238E27FC236}">
              <a16:creationId xmlns:a16="http://schemas.microsoft.com/office/drawing/2014/main" id="{00000000-0008-0000-0600-00004868A400}"/>
            </a:ext>
          </a:extLst>
        </xdr:cNvPr>
        <xdr:cNvSpPr>
          <a:spLocks noChangeArrowheads="1"/>
        </xdr:cNvSpPr>
      </xdr:nvSpPr>
      <xdr:spPr bwMode="auto">
        <a:xfrm>
          <a:off x="1996440" y="2494788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152400</xdr:colOff>
      <xdr:row>152</xdr:row>
      <xdr:rowOff>144780</xdr:rowOff>
    </xdr:to>
    <xdr:sp macro="" textlink="">
      <xdr:nvSpPr>
        <xdr:cNvPr id="10774601" name="Rectangle 37">
          <a:extLst>
            <a:ext uri="{FF2B5EF4-FFF2-40B4-BE49-F238E27FC236}">
              <a16:creationId xmlns:a16="http://schemas.microsoft.com/office/drawing/2014/main" id="{00000000-0008-0000-0600-00004968A400}"/>
            </a:ext>
          </a:extLst>
        </xdr:cNvPr>
        <xdr:cNvSpPr>
          <a:spLocks noChangeArrowheads="1"/>
        </xdr:cNvSpPr>
      </xdr:nvSpPr>
      <xdr:spPr bwMode="auto">
        <a:xfrm>
          <a:off x="1996440" y="2479548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152400</xdr:colOff>
      <xdr:row>151</xdr:row>
      <xdr:rowOff>144780</xdr:rowOff>
    </xdr:to>
    <xdr:sp macro="" textlink="">
      <xdr:nvSpPr>
        <xdr:cNvPr id="10774602" name="Rectangle 37">
          <a:extLst>
            <a:ext uri="{FF2B5EF4-FFF2-40B4-BE49-F238E27FC236}">
              <a16:creationId xmlns:a16="http://schemas.microsoft.com/office/drawing/2014/main" id="{00000000-0008-0000-0600-00004A68A400}"/>
            </a:ext>
          </a:extLst>
        </xdr:cNvPr>
        <xdr:cNvSpPr>
          <a:spLocks noChangeArrowheads="1"/>
        </xdr:cNvSpPr>
      </xdr:nvSpPr>
      <xdr:spPr bwMode="auto">
        <a:xfrm>
          <a:off x="1996440" y="2464308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152400</xdr:colOff>
      <xdr:row>149</xdr:row>
      <xdr:rowOff>144780</xdr:rowOff>
    </xdr:to>
    <xdr:sp macro="" textlink="">
      <xdr:nvSpPr>
        <xdr:cNvPr id="10774603" name="Rectangle 37">
          <a:extLst>
            <a:ext uri="{FF2B5EF4-FFF2-40B4-BE49-F238E27FC236}">
              <a16:creationId xmlns:a16="http://schemas.microsoft.com/office/drawing/2014/main" id="{00000000-0008-0000-0600-00004B68A400}"/>
            </a:ext>
          </a:extLst>
        </xdr:cNvPr>
        <xdr:cNvSpPr>
          <a:spLocks noChangeArrowheads="1"/>
        </xdr:cNvSpPr>
      </xdr:nvSpPr>
      <xdr:spPr bwMode="auto">
        <a:xfrm>
          <a:off x="1996440" y="2433828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148</xdr:row>
      <xdr:rowOff>104775</xdr:rowOff>
    </xdr:from>
    <xdr:ext cx="149087" cy="142875"/>
    <xdr:sp macro="" textlink="">
      <xdr:nvSpPr>
        <xdr:cNvPr id="13" name="Rectangle 37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Arrowheads="1"/>
        </xdr:cNvSpPr>
      </xdr:nvSpPr>
      <xdr:spPr bwMode="auto">
        <a:xfrm>
          <a:off x="2219325" y="22926675"/>
          <a:ext cx="1714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>
          <a:noAutofit/>
        </a:bodyPr>
        <a:lstStyle/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134</xdr:row>
      <xdr:rowOff>76200</xdr:rowOff>
    </xdr:from>
    <xdr:to>
      <xdr:col>11</xdr:col>
      <xdr:colOff>236220</xdr:colOff>
      <xdr:row>135</xdr:row>
      <xdr:rowOff>83820</xdr:rowOff>
    </xdr:to>
    <xdr:sp macro="" textlink="">
      <xdr:nvSpPr>
        <xdr:cNvPr id="10775902" name="Rectangle 88">
          <a:extLst>
            <a:ext uri="{FF2B5EF4-FFF2-40B4-BE49-F238E27FC236}">
              <a16:creationId xmlns:a16="http://schemas.microsoft.com/office/drawing/2014/main" id="{00000000-0008-0000-0A00-00005E6DA400}"/>
            </a:ext>
          </a:extLst>
        </xdr:cNvPr>
        <xdr:cNvSpPr>
          <a:spLocks noChangeArrowheads="1"/>
        </xdr:cNvSpPr>
      </xdr:nvSpPr>
      <xdr:spPr bwMode="auto">
        <a:xfrm>
          <a:off x="5516880" y="1784604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134</xdr:row>
      <xdr:rowOff>53340</xdr:rowOff>
    </xdr:from>
    <xdr:to>
      <xdr:col>12</xdr:col>
      <xdr:colOff>228600</xdr:colOff>
      <xdr:row>135</xdr:row>
      <xdr:rowOff>60960</xdr:rowOff>
    </xdr:to>
    <xdr:sp macro="" textlink="">
      <xdr:nvSpPr>
        <xdr:cNvPr id="10775903" name="Rectangle 89">
          <a:extLst>
            <a:ext uri="{FF2B5EF4-FFF2-40B4-BE49-F238E27FC236}">
              <a16:creationId xmlns:a16="http://schemas.microsoft.com/office/drawing/2014/main" id="{00000000-0008-0000-0A00-00005F6DA400}"/>
            </a:ext>
          </a:extLst>
        </xdr:cNvPr>
        <xdr:cNvSpPr>
          <a:spLocks noChangeArrowheads="1"/>
        </xdr:cNvSpPr>
      </xdr:nvSpPr>
      <xdr:spPr bwMode="auto">
        <a:xfrm>
          <a:off x="6134100" y="1782318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131</xdr:row>
      <xdr:rowOff>53340</xdr:rowOff>
    </xdr:from>
    <xdr:to>
      <xdr:col>12</xdr:col>
      <xdr:colOff>228600</xdr:colOff>
      <xdr:row>133</xdr:row>
      <xdr:rowOff>60960</xdr:rowOff>
    </xdr:to>
    <xdr:sp macro="" textlink="">
      <xdr:nvSpPr>
        <xdr:cNvPr id="10775904" name="Rectangle 89">
          <a:extLst>
            <a:ext uri="{FF2B5EF4-FFF2-40B4-BE49-F238E27FC236}">
              <a16:creationId xmlns:a16="http://schemas.microsoft.com/office/drawing/2014/main" id="{00000000-0008-0000-0A00-0000606DA400}"/>
            </a:ext>
          </a:extLst>
        </xdr:cNvPr>
        <xdr:cNvSpPr>
          <a:spLocks noChangeArrowheads="1"/>
        </xdr:cNvSpPr>
      </xdr:nvSpPr>
      <xdr:spPr bwMode="auto">
        <a:xfrm>
          <a:off x="6134100" y="17411700"/>
          <a:ext cx="1524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91440</xdr:colOff>
      <xdr:row>142</xdr:row>
      <xdr:rowOff>38100</xdr:rowOff>
    </xdr:from>
    <xdr:to>
      <xdr:col>11</xdr:col>
      <xdr:colOff>251460</xdr:colOff>
      <xdr:row>143</xdr:row>
      <xdr:rowOff>45720</xdr:rowOff>
    </xdr:to>
    <xdr:sp macro="" textlink="">
      <xdr:nvSpPr>
        <xdr:cNvPr id="10775905" name="Rectangle 37">
          <a:extLst>
            <a:ext uri="{FF2B5EF4-FFF2-40B4-BE49-F238E27FC236}">
              <a16:creationId xmlns:a16="http://schemas.microsoft.com/office/drawing/2014/main" id="{00000000-0008-0000-0A00-0000616DA400}"/>
            </a:ext>
          </a:extLst>
        </xdr:cNvPr>
        <xdr:cNvSpPr>
          <a:spLocks noChangeArrowheads="1"/>
        </xdr:cNvSpPr>
      </xdr:nvSpPr>
      <xdr:spPr bwMode="auto">
        <a:xfrm>
          <a:off x="5524500" y="1890522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131</xdr:row>
      <xdr:rowOff>53340</xdr:rowOff>
    </xdr:from>
    <xdr:to>
      <xdr:col>12</xdr:col>
      <xdr:colOff>228600</xdr:colOff>
      <xdr:row>133</xdr:row>
      <xdr:rowOff>60960</xdr:rowOff>
    </xdr:to>
    <xdr:sp macro="" textlink="">
      <xdr:nvSpPr>
        <xdr:cNvPr id="10775906" name="Rectangle 89">
          <a:extLst>
            <a:ext uri="{FF2B5EF4-FFF2-40B4-BE49-F238E27FC236}">
              <a16:creationId xmlns:a16="http://schemas.microsoft.com/office/drawing/2014/main" id="{00000000-0008-0000-0A00-0000626DA400}"/>
            </a:ext>
          </a:extLst>
        </xdr:cNvPr>
        <xdr:cNvSpPr>
          <a:spLocks noChangeArrowheads="1"/>
        </xdr:cNvSpPr>
      </xdr:nvSpPr>
      <xdr:spPr bwMode="auto">
        <a:xfrm>
          <a:off x="6134100" y="17411700"/>
          <a:ext cx="1524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131</xdr:row>
      <xdr:rowOff>53340</xdr:rowOff>
    </xdr:from>
    <xdr:to>
      <xdr:col>12</xdr:col>
      <xdr:colOff>228600</xdr:colOff>
      <xdr:row>133</xdr:row>
      <xdr:rowOff>60960</xdr:rowOff>
    </xdr:to>
    <xdr:sp macro="" textlink="">
      <xdr:nvSpPr>
        <xdr:cNvPr id="10775907" name="Rectangle 89">
          <a:extLst>
            <a:ext uri="{FF2B5EF4-FFF2-40B4-BE49-F238E27FC236}">
              <a16:creationId xmlns:a16="http://schemas.microsoft.com/office/drawing/2014/main" id="{00000000-0008-0000-0A00-0000636DA400}"/>
            </a:ext>
          </a:extLst>
        </xdr:cNvPr>
        <xdr:cNvSpPr>
          <a:spLocks noChangeArrowheads="1"/>
        </xdr:cNvSpPr>
      </xdr:nvSpPr>
      <xdr:spPr bwMode="auto">
        <a:xfrm>
          <a:off x="6134100" y="17411700"/>
          <a:ext cx="1524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131</xdr:row>
      <xdr:rowOff>53340</xdr:rowOff>
    </xdr:from>
    <xdr:to>
      <xdr:col>12</xdr:col>
      <xdr:colOff>228600</xdr:colOff>
      <xdr:row>133</xdr:row>
      <xdr:rowOff>60960</xdr:rowOff>
    </xdr:to>
    <xdr:sp macro="" textlink="">
      <xdr:nvSpPr>
        <xdr:cNvPr id="10775908" name="Rectangle 89">
          <a:extLst>
            <a:ext uri="{FF2B5EF4-FFF2-40B4-BE49-F238E27FC236}">
              <a16:creationId xmlns:a16="http://schemas.microsoft.com/office/drawing/2014/main" id="{00000000-0008-0000-0A00-0000646DA400}"/>
            </a:ext>
          </a:extLst>
        </xdr:cNvPr>
        <xdr:cNvSpPr>
          <a:spLocks noChangeArrowheads="1"/>
        </xdr:cNvSpPr>
      </xdr:nvSpPr>
      <xdr:spPr bwMode="auto">
        <a:xfrm>
          <a:off x="6134100" y="17411700"/>
          <a:ext cx="1524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198120</xdr:colOff>
      <xdr:row>142</xdr:row>
      <xdr:rowOff>30480</xdr:rowOff>
    </xdr:from>
    <xdr:to>
      <xdr:col>12</xdr:col>
      <xdr:colOff>350520</xdr:colOff>
      <xdr:row>143</xdr:row>
      <xdr:rowOff>38100</xdr:rowOff>
    </xdr:to>
    <xdr:sp macro="" textlink="">
      <xdr:nvSpPr>
        <xdr:cNvPr id="10775909" name="Rectangle 37">
          <a:extLst>
            <a:ext uri="{FF2B5EF4-FFF2-40B4-BE49-F238E27FC236}">
              <a16:creationId xmlns:a16="http://schemas.microsoft.com/office/drawing/2014/main" id="{00000000-0008-0000-0A00-0000656DA400}"/>
            </a:ext>
          </a:extLst>
        </xdr:cNvPr>
        <xdr:cNvSpPr>
          <a:spLocks noChangeArrowheads="1"/>
        </xdr:cNvSpPr>
      </xdr:nvSpPr>
      <xdr:spPr bwMode="auto">
        <a:xfrm>
          <a:off x="6256020" y="1889760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91440</xdr:colOff>
      <xdr:row>143</xdr:row>
      <xdr:rowOff>38100</xdr:rowOff>
    </xdr:from>
    <xdr:to>
      <xdr:col>11</xdr:col>
      <xdr:colOff>251460</xdr:colOff>
      <xdr:row>144</xdr:row>
      <xdr:rowOff>45720</xdr:rowOff>
    </xdr:to>
    <xdr:sp macro="" textlink="">
      <xdr:nvSpPr>
        <xdr:cNvPr id="10775910" name="Rectangle 37">
          <a:extLst>
            <a:ext uri="{FF2B5EF4-FFF2-40B4-BE49-F238E27FC236}">
              <a16:creationId xmlns:a16="http://schemas.microsoft.com/office/drawing/2014/main" id="{00000000-0008-0000-0A00-0000666DA400}"/>
            </a:ext>
          </a:extLst>
        </xdr:cNvPr>
        <xdr:cNvSpPr>
          <a:spLocks noChangeArrowheads="1"/>
        </xdr:cNvSpPr>
      </xdr:nvSpPr>
      <xdr:spPr bwMode="auto">
        <a:xfrm>
          <a:off x="5524500" y="1904238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198120</xdr:colOff>
      <xdr:row>143</xdr:row>
      <xdr:rowOff>30480</xdr:rowOff>
    </xdr:from>
    <xdr:to>
      <xdr:col>12</xdr:col>
      <xdr:colOff>350520</xdr:colOff>
      <xdr:row>144</xdr:row>
      <xdr:rowOff>38100</xdr:rowOff>
    </xdr:to>
    <xdr:sp macro="" textlink="">
      <xdr:nvSpPr>
        <xdr:cNvPr id="10775911" name="Rectangle 37">
          <a:extLst>
            <a:ext uri="{FF2B5EF4-FFF2-40B4-BE49-F238E27FC236}">
              <a16:creationId xmlns:a16="http://schemas.microsoft.com/office/drawing/2014/main" id="{00000000-0008-0000-0A00-0000676DA400}"/>
            </a:ext>
          </a:extLst>
        </xdr:cNvPr>
        <xdr:cNvSpPr>
          <a:spLocks noChangeArrowheads="1"/>
        </xdr:cNvSpPr>
      </xdr:nvSpPr>
      <xdr:spPr bwMode="auto">
        <a:xfrm>
          <a:off x="6256020" y="1903476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91440</xdr:colOff>
      <xdr:row>143</xdr:row>
      <xdr:rowOff>38100</xdr:rowOff>
    </xdr:from>
    <xdr:to>
      <xdr:col>11</xdr:col>
      <xdr:colOff>251460</xdr:colOff>
      <xdr:row>144</xdr:row>
      <xdr:rowOff>45720</xdr:rowOff>
    </xdr:to>
    <xdr:sp macro="" textlink="">
      <xdr:nvSpPr>
        <xdr:cNvPr id="10775912" name="Rectangle 37">
          <a:extLst>
            <a:ext uri="{FF2B5EF4-FFF2-40B4-BE49-F238E27FC236}">
              <a16:creationId xmlns:a16="http://schemas.microsoft.com/office/drawing/2014/main" id="{00000000-0008-0000-0A00-0000686DA400}"/>
            </a:ext>
          </a:extLst>
        </xdr:cNvPr>
        <xdr:cNvSpPr>
          <a:spLocks noChangeArrowheads="1"/>
        </xdr:cNvSpPr>
      </xdr:nvSpPr>
      <xdr:spPr bwMode="auto">
        <a:xfrm>
          <a:off x="5524500" y="19042380"/>
          <a:ext cx="1600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198120</xdr:colOff>
      <xdr:row>143</xdr:row>
      <xdr:rowOff>30480</xdr:rowOff>
    </xdr:from>
    <xdr:to>
      <xdr:col>12</xdr:col>
      <xdr:colOff>350520</xdr:colOff>
      <xdr:row>144</xdr:row>
      <xdr:rowOff>38100</xdr:rowOff>
    </xdr:to>
    <xdr:sp macro="" textlink="">
      <xdr:nvSpPr>
        <xdr:cNvPr id="10775913" name="Rectangle 37">
          <a:extLst>
            <a:ext uri="{FF2B5EF4-FFF2-40B4-BE49-F238E27FC236}">
              <a16:creationId xmlns:a16="http://schemas.microsoft.com/office/drawing/2014/main" id="{00000000-0008-0000-0A00-0000696DA400}"/>
            </a:ext>
          </a:extLst>
        </xdr:cNvPr>
        <xdr:cNvSpPr>
          <a:spLocks noChangeArrowheads="1"/>
        </xdr:cNvSpPr>
      </xdr:nvSpPr>
      <xdr:spPr bwMode="auto">
        <a:xfrm>
          <a:off x="6256020" y="1903476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91440</xdr:colOff>
      <xdr:row>144</xdr:row>
      <xdr:rowOff>38100</xdr:rowOff>
    </xdr:from>
    <xdr:to>
      <xdr:col>11</xdr:col>
      <xdr:colOff>251460</xdr:colOff>
      <xdr:row>146</xdr:row>
      <xdr:rowOff>45720</xdr:rowOff>
    </xdr:to>
    <xdr:sp macro="" textlink="">
      <xdr:nvSpPr>
        <xdr:cNvPr id="10775914" name="Rectangle 37">
          <a:extLst>
            <a:ext uri="{FF2B5EF4-FFF2-40B4-BE49-F238E27FC236}">
              <a16:creationId xmlns:a16="http://schemas.microsoft.com/office/drawing/2014/main" id="{00000000-0008-0000-0A00-00006A6DA400}"/>
            </a:ext>
          </a:extLst>
        </xdr:cNvPr>
        <xdr:cNvSpPr>
          <a:spLocks noChangeArrowheads="1"/>
        </xdr:cNvSpPr>
      </xdr:nvSpPr>
      <xdr:spPr bwMode="auto">
        <a:xfrm>
          <a:off x="5524500" y="19179540"/>
          <a:ext cx="1600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91440</xdr:colOff>
      <xdr:row>144</xdr:row>
      <xdr:rowOff>38100</xdr:rowOff>
    </xdr:from>
    <xdr:to>
      <xdr:col>11</xdr:col>
      <xdr:colOff>251460</xdr:colOff>
      <xdr:row>146</xdr:row>
      <xdr:rowOff>45720</xdr:rowOff>
    </xdr:to>
    <xdr:sp macro="" textlink="">
      <xdr:nvSpPr>
        <xdr:cNvPr id="10775915" name="Rectangle 37">
          <a:extLst>
            <a:ext uri="{FF2B5EF4-FFF2-40B4-BE49-F238E27FC236}">
              <a16:creationId xmlns:a16="http://schemas.microsoft.com/office/drawing/2014/main" id="{00000000-0008-0000-0A00-00006B6DA400}"/>
            </a:ext>
          </a:extLst>
        </xdr:cNvPr>
        <xdr:cNvSpPr>
          <a:spLocks noChangeArrowheads="1"/>
        </xdr:cNvSpPr>
      </xdr:nvSpPr>
      <xdr:spPr bwMode="auto">
        <a:xfrm>
          <a:off x="5524500" y="19179540"/>
          <a:ext cx="1600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198120</xdr:colOff>
      <xdr:row>144</xdr:row>
      <xdr:rowOff>30480</xdr:rowOff>
    </xdr:from>
    <xdr:to>
      <xdr:col>12</xdr:col>
      <xdr:colOff>350520</xdr:colOff>
      <xdr:row>146</xdr:row>
      <xdr:rowOff>38100</xdr:rowOff>
    </xdr:to>
    <xdr:sp macro="" textlink="">
      <xdr:nvSpPr>
        <xdr:cNvPr id="10775916" name="Rectangle 37">
          <a:extLst>
            <a:ext uri="{FF2B5EF4-FFF2-40B4-BE49-F238E27FC236}">
              <a16:creationId xmlns:a16="http://schemas.microsoft.com/office/drawing/2014/main" id="{00000000-0008-0000-0A00-00006C6DA400}"/>
            </a:ext>
          </a:extLst>
        </xdr:cNvPr>
        <xdr:cNvSpPr>
          <a:spLocks noChangeArrowheads="1"/>
        </xdr:cNvSpPr>
      </xdr:nvSpPr>
      <xdr:spPr bwMode="auto">
        <a:xfrm>
          <a:off x="6256020" y="19171920"/>
          <a:ext cx="1524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198120</xdr:colOff>
      <xdr:row>144</xdr:row>
      <xdr:rowOff>30480</xdr:rowOff>
    </xdr:from>
    <xdr:to>
      <xdr:col>12</xdr:col>
      <xdr:colOff>350520</xdr:colOff>
      <xdr:row>146</xdr:row>
      <xdr:rowOff>38100</xdr:rowOff>
    </xdr:to>
    <xdr:sp macro="" textlink="">
      <xdr:nvSpPr>
        <xdr:cNvPr id="10775917" name="Rectangle 37">
          <a:extLst>
            <a:ext uri="{FF2B5EF4-FFF2-40B4-BE49-F238E27FC236}">
              <a16:creationId xmlns:a16="http://schemas.microsoft.com/office/drawing/2014/main" id="{00000000-0008-0000-0A00-00006D6DA400}"/>
            </a:ext>
          </a:extLst>
        </xdr:cNvPr>
        <xdr:cNvSpPr>
          <a:spLocks noChangeArrowheads="1"/>
        </xdr:cNvSpPr>
      </xdr:nvSpPr>
      <xdr:spPr bwMode="auto">
        <a:xfrm>
          <a:off x="6256020" y="19171920"/>
          <a:ext cx="1524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198120</xdr:colOff>
      <xdr:row>146</xdr:row>
      <xdr:rowOff>30480</xdr:rowOff>
    </xdr:from>
    <xdr:to>
      <xdr:col>12</xdr:col>
      <xdr:colOff>350520</xdr:colOff>
      <xdr:row>147</xdr:row>
      <xdr:rowOff>38100</xdr:rowOff>
    </xdr:to>
    <xdr:sp macro="" textlink="">
      <xdr:nvSpPr>
        <xdr:cNvPr id="10775918" name="Rectangle 37">
          <a:extLst>
            <a:ext uri="{FF2B5EF4-FFF2-40B4-BE49-F238E27FC236}">
              <a16:creationId xmlns:a16="http://schemas.microsoft.com/office/drawing/2014/main" id="{00000000-0008-0000-0A00-00006E6DA400}"/>
            </a:ext>
          </a:extLst>
        </xdr:cNvPr>
        <xdr:cNvSpPr>
          <a:spLocks noChangeArrowheads="1"/>
        </xdr:cNvSpPr>
      </xdr:nvSpPr>
      <xdr:spPr bwMode="auto">
        <a:xfrm>
          <a:off x="6256020" y="1944624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198120</xdr:colOff>
      <xdr:row>146</xdr:row>
      <xdr:rowOff>30480</xdr:rowOff>
    </xdr:from>
    <xdr:to>
      <xdr:col>12</xdr:col>
      <xdr:colOff>350520</xdr:colOff>
      <xdr:row>147</xdr:row>
      <xdr:rowOff>38100</xdr:rowOff>
    </xdr:to>
    <xdr:sp macro="" textlink="">
      <xdr:nvSpPr>
        <xdr:cNvPr id="10775919" name="Rectangle 37">
          <a:extLst>
            <a:ext uri="{FF2B5EF4-FFF2-40B4-BE49-F238E27FC236}">
              <a16:creationId xmlns:a16="http://schemas.microsoft.com/office/drawing/2014/main" id="{00000000-0008-0000-0A00-00006F6DA400}"/>
            </a:ext>
          </a:extLst>
        </xdr:cNvPr>
        <xdr:cNvSpPr>
          <a:spLocks noChangeArrowheads="1"/>
        </xdr:cNvSpPr>
      </xdr:nvSpPr>
      <xdr:spPr bwMode="auto">
        <a:xfrm>
          <a:off x="6256020" y="1944624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198120</xdr:colOff>
      <xdr:row>143</xdr:row>
      <xdr:rowOff>30480</xdr:rowOff>
    </xdr:from>
    <xdr:to>
      <xdr:col>12</xdr:col>
      <xdr:colOff>350520</xdr:colOff>
      <xdr:row>144</xdr:row>
      <xdr:rowOff>38100</xdr:rowOff>
    </xdr:to>
    <xdr:sp macro="" textlink="">
      <xdr:nvSpPr>
        <xdr:cNvPr id="10775920" name="Rectangle 37">
          <a:extLst>
            <a:ext uri="{FF2B5EF4-FFF2-40B4-BE49-F238E27FC236}">
              <a16:creationId xmlns:a16="http://schemas.microsoft.com/office/drawing/2014/main" id="{00000000-0008-0000-0A00-0000706DA400}"/>
            </a:ext>
          </a:extLst>
        </xdr:cNvPr>
        <xdr:cNvSpPr>
          <a:spLocks noChangeArrowheads="1"/>
        </xdr:cNvSpPr>
      </xdr:nvSpPr>
      <xdr:spPr bwMode="auto">
        <a:xfrm>
          <a:off x="6256020" y="1903476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198120</xdr:colOff>
      <xdr:row>144</xdr:row>
      <xdr:rowOff>30480</xdr:rowOff>
    </xdr:from>
    <xdr:to>
      <xdr:col>12</xdr:col>
      <xdr:colOff>350520</xdr:colOff>
      <xdr:row>146</xdr:row>
      <xdr:rowOff>38100</xdr:rowOff>
    </xdr:to>
    <xdr:sp macro="" textlink="">
      <xdr:nvSpPr>
        <xdr:cNvPr id="10775921" name="Rectangle 37">
          <a:extLst>
            <a:ext uri="{FF2B5EF4-FFF2-40B4-BE49-F238E27FC236}">
              <a16:creationId xmlns:a16="http://schemas.microsoft.com/office/drawing/2014/main" id="{00000000-0008-0000-0A00-0000716DA400}"/>
            </a:ext>
          </a:extLst>
        </xdr:cNvPr>
        <xdr:cNvSpPr>
          <a:spLocks noChangeArrowheads="1"/>
        </xdr:cNvSpPr>
      </xdr:nvSpPr>
      <xdr:spPr bwMode="auto">
        <a:xfrm>
          <a:off x="6256020" y="19171920"/>
          <a:ext cx="1524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198120</xdr:colOff>
      <xdr:row>144</xdr:row>
      <xdr:rowOff>30480</xdr:rowOff>
    </xdr:from>
    <xdr:to>
      <xdr:col>12</xdr:col>
      <xdr:colOff>350520</xdr:colOff>
      <xdr:row>146</xdr:row>
      <xdr:rowOff>38100</xdr:rowOff>
    </xdr:to>
    <xdr:sp macro="" textlink="">
      <xdr:nvSpPr>
        <xdr:cNvPr id="10775922" name="Rectangle 37">
          <a:extLst>
            <a:ext uri="{FF2B5EF4-FFF2-40B4-BE49-F238E27FC236}">
              <a16:creationId xmlns:a16="http://schemas.microsoft.com/office/drawing/2014/main" id="{00000000-0008-0000-0A00-0000726DA400}"/>
            </a:ext>
          </a:extLst>
        </xdr:cNvPr>
        <xdr:cNvSpPr>
          <a:spLocks noChangeArrowheads="1"/>
        </xdr:cNvSpPr>
      </xdr:nvSpPr>
      <xdr:spPr bwMode="auto">
        <a:xfrm>
          <a:off x="6256020" y="19171920"/>
          <a:ext cx="1524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198120</xdr:colOff>
      <xdr:row>144</xdr:row>
      <xdr:rowOff>30480</xdr:rowOff>
    </xdr:from>
    <xdr:to>
      <xdr:col>12</xdr:col>
      <xdr:colOff>350520</xdr:colOff>
      <xdr:row>146</xdr:row>
      <xdr:rowOff>38100</xdr:rowOff>
    </xdr:to>
    <xdr:sp macro="" textlink="">
      <xdr:nvSpPr>
        <xdr:cNvPr id="10775923" name="Rectangle 37">
          <a:extLst>
            <a:ext uri="{FF2B5EF4-FFF2-40B4-BE49-F238E27FC236}">
              <a16:creationId xmlns:a16="http://schemas.microsoft.com/office/drawing/2014/main" id="{00000000-0008-0000-0A00-0000736DA400}"/>
            </a:ext>
          </a:extLst>
        </xdr:cNvPr>
        <xdr:cNvSpPr>
          <a:spLocks noChangeArrowheads="1"/>
        </xdr:cNvSpPr>
      </xdr:nvSpPr>
      <xdr:spPr bwMode="auto">
        <a:xfrm>
          <a:off x="6256020" y="19171920"/>
          <a:ext cx="1524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198120</xdr:colOff>
      <xdr:row>144</xdr:row>
      <xdr:rowOff>30480</xdr:rowOff>
    </xdr:from>
    <xdr:to>
      <xdr:col>12</xdr:col>
      <xdr:colOff>350520</xdr:colOff>
      <xdr:row>146</xdr:row>
      <xdr:rowOff>38100</xdr:rowOff>
    </xdr:to>
    <xdr:sp macro="" textlink="">
      <xdr:nvSpPr>
        <xdr:cNvPr id="10775924" name="Rectangle 37">
          <a:extLst>
            <a:ext uri="{FF2B5EF4-FFF2-40B4-BE49-F238E27FC236}">
              <a16:creationId xmlns:a16="http://schemas.microsoft.com/office/drawing/2014/main" id="{00000000-0008-0000-0A00-0000746DA400}"/>
            </a:ext>
          </a:extLst>
        </xdr:cNvPr>
        <xdr:cNvSpPr>
          <a:spLocks noChangeArrowheads="1"/>
        </xdr:cNvSpPr>
      </xdr:nvSpPr>
      <xdr:spPr bwMode="auto">
        <a:xfrm>
          <a:off x="6256020" y="19171920"/>
          <a:ext cx="1524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198120</xdr:colOff>
      <xdr:row>146</xdr:row>
      <xdr:rowOff>30480</xdr:rowOff>
    </xdr:from>
    <xdr:to>
      <xdr:col>12</xdr:col>
      <xdr:colOff>350520</xdr:colOff>
      <xdr:row>147</xdr:row>
      <xdr:rowOff>38100</xdr:rowOff>
    </xdr:to>
    <xdr:sp macro="" textlink="">
      <xdr:nvSpPr>
        <xdr:cNvPr id="10775925" name="Rectangle 37">
          <a:extLst>
            <a:ext uri="{FF2B5EF4-FFF2-40B4-BE49-F238E27FC236}">
              <a16:creationId xmlns:a16="http://schemas.microsoft.com/office/drawing/2014/main" id="{00000000-0008-0000-0A00-0000756DA400}"/>
            </a:ext>
          </a:extLst>
        </xdr:cNvPr>
        <xdr:cNvSpPr>
          <a:spLocks noChangeArrowheads="1"/>
        </xdr:cNvSpPr>
      </xdr:nvSpPr>
      <xdr:spPr bwMode="auto">
        <a:xfrm>
          <a:off x="6256020" y="19446240"/>
          <a:ext cx="1524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198120</xdr:colOff>
      <xdr:row>144</xdr:row>
      <xdr:rowOff>30480</xdr:rowOff>
    </xdr:from>
    <xdr:to>
      <xdr:col>12</xdr:col>
      <xdr:colOff>350520</xdr:colOff>
      <xdr:row>146</xdr:row>
      <xdr:rowOff>38100</xdr:rowOff>
    </xdr:to>
    <xdr:sp macro="" textlink="">
      <xdr:nvSpPr>
        <xdr:cNvPr id="10775926" name="Rectangle 37">
          <a:extLst>
            <a:ext uri="{FF2B5EF4-FFF2-40B4-BE49-F238E27FC236}">
              <a16:creationId xmlns:a16="http://schemas.microsoft.com/office/drawing/2014/main" id="{00000000-0008-0000-0A00-0000766DA400}"/>
            </a:ext>
          </a:extLst>
        </xdr:cNvPr>
        <xdr:cNvSpPr>
          <a:spLocks noChangeArrowheads="1"/>
        </xdr:cNvSpPr>
      </xdr:nvSpPr>
      <xdr:spPr bwMode="auto">
        <a:xfrm>
          <a:off x="6256020" y="19171920"/>
          <a:ext cx="1524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19050</xdr:colOff>
      <xdr:row>277</xdr:row>
      <xdr:rowOff>120650</xdr:rowOff>
    </xdr:from>
    <xdr:ext cx="203200" cy="190500"/>
    <xdr:sp macro="" textlink="">
      <xdr:nvSpPr>
        <xdr:cNvPr id="489" name="Rectangle 37">
          <a:extLst>
            <a:ext uri="{FF2B5EF4-FFF2-40B4-BE49-F238E27FC236}">
              <a16:creationId xmlns:a16="http://schemas.microsoft.com/office/drawing/2014/main" id="{00000000-0008-0000-0A00-0000E9010000}"/>
            </a:ext>
          </a:extLst>
        </xdr:cNvPr>
        <xdr:cNvSpPr>
          <a:spLocks noChangeArrowheads="1"/>
        </xdr:cNvSpPr>
      </xdr:nvSpPr>
      <xdr:spPr bwMode="auto">
        <a:xfrm>
          <a:off x="2044700" y="38842950"/>
          <a:ext cx="203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>
          <a:noAutofit/>
        </a:bodyPr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r</a:t>
          </a:r>
        </a:p>
      </xdr:txBody>
    </xdr:sp>
    <xdr:clientData/>
  </xdr:oneCellAnchor>
  <xdr:oneCellAnchor>
    <xdr:from>
      <xdr:col>4</xdr:col>
      <xdr:colOff>0</xdr:colOff>
      <xdr:row>8</xdr:row>
      <xdr:rowOff>0</xdr:rowOff>
    </xdr:from>
    <xdr:ext cx="149087" cy="142875"/>
    <xdr:sp macro="" textlink="">
      <xdr:nvSpPr>
        <xdr:cNvPr id="491" name="Rectangle 37">
          <a:extLst>
            <a:ext uri="{FF2B5EF4-FFF2-40B4-BE49-F238E27FC236}">
              <a16:creationId xmlns:a16="http://schemas.microsoft.com/office/drawing/2014/main" id="{00000000-0008-0000-0A00-0000EB010000}"/>
            </a:ext>
          </a:extLst>
        </xdr:cNvPr>
        <xdr:cNvSpPr>
          <a:spLocks noChangeArrowheads="1"/>
        </xdr:cNvSpPr>
      </xdr:nvSpPr>
      <xdr:spPr bwMode="auto">
        <a:xfrm>
          <a:off x="2257425" y="1476375"/>
          <a:ext cx="1714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>
          <a:noAutofit/>
        </a:bodyPr>
        <a:lstStyle/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4</xdr:col>
      <xdr:colOff>0</xdr:colOff>
      <xdr:row>10</xdr:row>
      <xdr:rowOff>0</xdr:rowOff>
    </xdr:from>
    <xdr:ext cx="149087" cy="142875"/>
    <xdr:sp macro="" textlink="">
      <xdr:nvSpPr>
        <xdr:cNvPr id="493" name="Rectangle 37">
          <a:extLst>
            <a:ext uri="{FF2B5EF4-FFF2-40B4-BE49-F238E27FC236}">
              <a16:creationId xmlns:a16="http://schemas.microsoft.com/office/drawing/2014/main" id="{00000000-0008-0000-0A00-0000ED010000}"/>
            </a:ext>
          </a:extLst>
        </xdr:cNvPr>
        <xdr:cNvSpPr>
          <a:spLocks noChangeArrowheads="1"/>
        </xdr:cNvSpPr>
      </xdr:nvSpPr>
      <xdr:spPr bwMode="auto">
        <a:xfrm>
          <a:off x="2257425" y="1762125"/>
          <a:ext cx="1714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>
          <a:noAutofit/>
        </a:bodyPr>
        <a:lstStyle/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49087" cy="142875"/>
    <xdr:sp macro="" textlink="">
      <xdr:nvSpPr>
        <xdr:cNvPr id="494" name="Rectangle 37">
          <a:extLst>
            <a:ext uri="{FF2B5EF4-FFF2-40B4-BE49-F238E27FC236}">
              <a16:creationId xmlns:a16="http://schemas.microsoft.com/office/drawing/2014/main" id="{00000000-0008-0000-0A00-0000EE010000}"/>
            </a:ext>
          </a:extLst>
        </xdr:cNvPr>
        <xdr:cNvSpPr>
          <a:spLocks noChangeArrowheads="1"/>
        </xdr:cNvSpPr>
      </xdr:nvSpPr>
      <xdr:spPr bwMode="auto">
        <a:xfrm>
          <a:off x="2257425" y="1905000"/>
          <a:ext cx="1714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>
          <a:noAutofit/>
        </a:bodyPr>
        <a:lstStyle/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49087" cy="142875"/>
    <xdr:sp macro="" textlink="">
      <xdr:nvSpPr>
        <xdr:cNvPr id="498" name="Rectangle 37">
          <a:extLst>
            <a:ext uri="{FF2B5EF4-FFF2-40B4-BE49-F238E27FC236}">
              <a16:creationId xmlns:a16="http://schemas.microsoft.com/office/drawing/2014/main" id="{00000000-0008-0000-0A00-0000F2010000}"/>
            </a:ext>
          </a:extLst>
        </xdr:cNvPr>
        <xdr:cNvSpPr>
          <a:spLocks noChangeArrowheads="1"/>
        </xdr:cNvSpPr>
      </xdr:nvSpPr>
      <xdr:spPr bwMode="auto">
        <a:xfrm>
          <a:off x="2257425" y="2476500"/>
          <a:ext cx="1714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>
          <a:noAutofit/>
        </a:bodyPr>
        <a:lstStyle/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49087" cy="142875"/>
    <xdr:sp macro="" textlink="">
      <xdr:nvSpPr>
        <xdr:cNvPr id="500" name="Rectangle 37">
          <a:extLst>
            <a:ext uri="{FF2B5EF4-FFF2-40B4-BE49-F238E27FC236}">
              <a16:creationId xmlns:a16="http://schemas.microsoft.com/office/drawing/2014/main" id="{00000000-0008-0000-0A00-0000F4010000}"/>
            </a:ext>
          </a:extLst>
        </xdr:cNvPr>
        <xdr:cNvSpPr>
          <a:spLocks noChangeArrowheads="1"/>
        </xdr:cNvSpPr>
      </xdr:nvSpPr>
      <xdr:spPr bwMode="auto">
        <a:xfrm>
          <a:off x="2257425" y="2762250"/>
          <a:ext cx="1714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>
          <a:noAutofit/>
        </a:bodyPr>
        <a:lstStyle/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49087" cy="142875"/>
    <xdr:sp macro="" textlink="">
      <xdr:nvSpPr>
        <xdr:cNvPr id="506" name="Rectangle 37">
          <a:extLst>
            <a:ext uri="{FF2B5EF4-FFF2-40B4-BE49-F238E27FC236}">
              <a16:creationId xmlns:a16="http://schemas.microsoft.com/office/drawing/2014/main" id="{00000000-0008-0000-0A00-0000FA010000}"/>
            </a:ext>
          </a:extLst>
        </xdr:cNvPr>
        <xdr:cNvSpPr>
          <a:spLocks noChangeArrowheads="1"/>
        </xdr:cNvSpPr>
      </xdr:nvSpPr>
      <xdr:spPr bwMode="auto">
        <a:xfrm>
          <a:off x="2257425" y="1762125"/>
          <a:ext cx="1714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>
          <a:noAutofit/>
        </a:bodyPr>
        <a:lstStyle/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49087" cy="142875"/>
    <xdr:sp macro="" textlink="">
      <xdr:nvSpPr>
        <xdr:cNvPr id="515" name="Rectangle 37">
          <a:extLst>
            <a:ext uri="{FF2B5EF4-FFF2-40B4-BE49-F238E27FC236}">
              <a16:creationId xmlns:a16="http://schemas.microsoft.com/office/drawing/2014/main" id="{00000000-0008-0000-0A00-000003020000}"/>
            </a:ext>
          </a:extLst>
        </xdr:cNvPr>
        <xdr:cNvSpPr>
          <a:spLocks noChangeArrowheads="1"/>
        </xdr:cNvSpPr>
      </xdr:nvSpPr>
      <xdr:spPr bwMode="auto">
        <a:xfrm>
          <a:off x="2257425" y="1905000"/>
          <a:ext cx="1714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>
          <a:noAutofit/>
        </a:bodyPr>
        <a:lstStyle/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49087" cy="142875"/>
    <xdr:sp macro="" textlink="">
      <xdr:nvSpPr>
        <xdr:cNvPr id="516" name="Rectangle 37">
          <a:extLst>
            <a:ext uri="{FF2B5EF4-FFF2-40B4-BE49-F238E27FC236}">
              <a16:creationId xmlns:a16="http://schemas.microsoft.com/office/drawing/2014/main" id="{00000000-0008-0000-0A00-000004020000}"/>
            </a:ext>
          </a:extLst>
        </xdr:cNvPr>
        <xdr:cNvSpPr>
          <a:spLocks noChangeArrowheads="1"/>
        </xdr:cNvSpPr>
      </xdr:nvSpPr>
      <xdr:spPr bwMode="auto">
        <a:xfrm>
          <a:off x="2257425" y="1905000"/>
          <a:ext cx="1714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>
          <a:noAutofit/>
        </a:bodyPr>
        <a:lstStyle/>
        <a:p>
          <a:pPr algn="ct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9</xdr:col>
      <xdr:colOff>65649</xdr:colOff>
      <xdr:row>11</xdr:row>
      <xdr:rowOff>124557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4317609" y="19838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11</xdr:col>
      <xdr:colOff>19050</xdr:colOff>
      <xdr:row>277</xdr:row>
      <xdr:rowOff>82550</xdr:rowOff>
    </xdr:from>
    <xdr:to>
      <xdr:col>11</xdr:col>
      <xdr:colOff>177800</xdr:colOff>
      <xdr:row>278</xdr:row>
      <xdr:rowOff>114300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448300" y="38804850"/>
          <a:ext cx="158750" cy="1714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9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140678</xdr:colOff>
      <xdr:row>280</xdr:row>
      <xdr:rowOff>58615</xdr:rowOff>
    </xdr:from>
    <xdr:to>
      <xdr:col>2</xdr:col>
      <xdr:colOff>216877</xdr:colOff>
      <xdr:row>282</xdr:row>
      <xdr:rowOff>5862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44063" y="37883123"/>
          <a:ext cx="222737" cy="216877"/>
        </a:xfrm>
        <a:prstGeom prst="rect">
          <a:avLst/>
        </a:prstGeom>
        <a:noFill/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11723</xdr:colOff>
      <xdr:row>279</xdr:row>
      <xdr:rowOff>46893</xdr:rowOff>
    </xdr:from>
    <xdr:to>
      <xdr:col>4</xdr:col>
      <xdr:colOff>234460</xdr:colOff>
      <xdr:row>280</xdr:row>
      <xdr:rowOff>128954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SpPr txBox="1"/>
      </xdr:nvSpPr>
      <xdr:spPr>
        <a:xfrm>
          <a:off x="2045677" y="37736585"/>
          <a:ext cx="222737" cy="216877"/>
        </a:xfrm>
        <a:prstGeom prst="rect">
          <a:avLst/>
        </a:prstGeom>
        <a:noFill/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0</xdr:colOff>
      <xdr:row>280</xdr:row>
      <xdr:rowOff>46892</xdr:rowOff>
    </xdr:from>
    <xdr:to>
      <xdr:col>4</xdr:col>
      <xdr:colOff>222737</xdr:colOff>
      <xdr:row>281</xdr:row>
      <xdr:rowOff>128954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SpPr txBox="1"/>
      </xdr:nvSpPr>
      <xdr:spPr>
        <a:xfrm>
          <a:off x="2033954" y="37871400"/>
          <a:ext cx="222737" cy="216877"/>
        </a:xfrm>
        <a:prstGeom prst="rect">
          <a:avLst/>
        </a:prstGeom>
        <a:noFill/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r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1"/>
  <sheetViews>
    <sheetView showGridLines="0" tabSelected="1" zoomScale="120" zoomScaleNormal="120" workbookViewId="0">
      <pane ySplit="6" topLeftCell="A300" activePane="bottomLeft" state="frozen"/>
      <selection activeCell="Q287" sqref="Q287"/>
      <selection pane="bottomLeft" activeCell="A306" sqref="A306"/>
    </sheetView>
  </sheetViews>
  <sheetFormatPr defaultColWidth="6.6328125" defaultRowHeight="11"/>
  <cols>
    <col min="1" max="1" width="10.1796875" style="202" customWidth="1"/>
    <col min="2" max="2" width="2.08984375" style="202" customWidth="1"/>
    <col min="3" max="6" width="9.08984375" style="202" customWidth="1"/>
    <col min="7" max="16384" width="6.6328125" style="202"/>
  </cols>
  <sheetData>
    <row r="1" spans="1:6" ht="25.5" customHeight="1">
      <c r="A1" s="356" t="s">
        <v>105</v>
      </c>
      <c r="B1" s="356"/>
      <c r="C1" s="356"/>
      <c r="D1" s="356"/>
      <c r="E1" s="356"/>
      <c r="F1" s="356"/>
    </row>
    <row r="2" spans="1:6" s="245" customFormat="1" ht="30.75" customHeight="1">
      <c r="A2" s="243" t="s">
        <v>13</v>
      </c>
      <c r="B2" s="244"/>
      <c r="C2" s="244"/>
      <c r="D2" s="244"/>
      <c r="E2" s="244"/>
      <c r="F2" s="244"/>
    </row>
    <row r="3" spans="1:6" s="245" customFormat="1" ht="12.75" customHeight="1"/>
    <row r="4" spans="1:6" ht="15" customHeight="1">
      <c r="A4" s="357" t="s">
        <v>319</v>
      </c>
      <c r="B4" s="358"/>
      <c r="C4" s="363" t="s">
        <v>12</v>
      </c>
      <c r="D4" s="246"/>
      <c r="E4" s="363" t="s">
        <v>21</v>
      </c>
      <c r="F4" s="247"/>
    </row>
    <row r="5" spans="1:6" ht="15" customHeight="1">
      <c r="A5" s="359"/>
      <c r="B5" s="360"/>
      <c r="C5" s="364"/>
      <c r="D5" s="366" t="s">
        <v>106</v>
      </c>
      <c r="E5" s="364"/>
      <c r="F5" s="368" t="s">
        <v>106</v>
      </c>
    </row>
    <row r="6" spans="1:6" ht="15" customHeight="1">
      <c r="A6" s="361"/>
      <c r="B6" s="362"/>
      <c r="C6" s="365"/>
      <c r="D6" s="367"/>
      <c r="E6" s="365"/>
      <c r="F6" s="369"/>
    </row>
    <row r="7" spans="1:6" ht="5.25" customHeight="1">
      <c r="A7" s="248"/>
      <c r="B7" s="249"/>
      <c r="C7" s="250"/>
      <c r="D7" s="250"/>
      <c r="E7" s="250"/>
      <c r="F7" s="250"/>
    </row>
    <row r="8" spans="1:6" s="255" customFormat="1" ht="15" customHeight="1">
      <c r="A8" s="251" t="s">
        <v>25</v>
      </c>
      <c r="B8" s="252"/>
      <c r="C8" s="253">
        <v>176790</v>
      </c>
      <c r="D8" s="254" t="s">
        <v>320</v>
      </c>
      <c r="E8" s="253">
        <v>480684</v>
      </c>
      <c r="F8" s="254" t="s">
        <v>320</v>
      </c>
    </row>
    <row r="9" spans="1:6" s="255" customFormat="1" ht="15" customHeight="1">
      <c r="A9" s="251" t="s">
        <v>26</v>
      </c>
      <c r="B9" s="252"/>
      <c r="C9" s="253">
        <v>178903</v>
      </c>
      <c r="D9" s="256">
        <f t="shared" ref="D9:D17" si="0">(C9/C8-1)*100</f>
        <v>1.1952033486057001</v>
      </c>
      <c r="E9" s="253">
        <v>481011</v>
      </c>
      <c r="F9" s="256">
        <f t="shared" ref="F9:F17" si="1">(E9/E8-1)*100</f>
        <v>6.8028060014468927E-2</v>
      </c>
    </row>
    <row r="10" spans="1:6" s="255" customFormat="1" ht="15" customHeight="1">
      <c r="A10" s="251" t="s">
        <v>90</v>
      </c>
      <c r="B10" s="252"/>
      <c r="C10" s="253">
        <v>178987</v>
      </c>
      <c r="D10" s="256">
        <f t="shared" si="0"/>
        <v>4.6952818007528485E-2</v>
      </c>
      <c r="E10" s="253">
        <v>482304</v>
      </c>
      <c r="F10" s="256">
        <f t="shared" si="1"/>
        <v>0.26880882141988582</v>
      </c>
    </row>
    <row r="11" spans="1:6" s="255" customFormat="1" ht="15" customHeight="1">
      <c r="A11" s="251" t="s">
        <v>97</v>
      </c>
      <c r="B11" s="252"/>
      <c r="C11" s="253">
        <v>199091</v>
      </c>
      <c r="D11" s="256">
        <f t="shared" si="0"/>
        <v>11.232100655354849</v>
      </c>
      <c r="E11" s="253">
        <v>536067</v>
      </c>
      <c r="F11" s="256">
        <f t="shared" si="1"/>
        <v>11.147118829617831</v>
      </c>
    </row>
    <row r="12" spans="1:6" s="255" customFormat="1" ht="15" customHeight="1">
      <c r="A12" s="251" t="s">
        <v>170</v>
      </c>
      <c r="B12" s="252"/>
      <c r="C12" s="253">
        <v>201902</v>
      </c>
      <c r="D12" s="256">
        <f t="shared" si="0"/>
        <v>1.4119171635081473</v>
      </c>
      <c r="E12" s="253">
        <v>536256</v>
      </c>
      <c r="F12" s="256">
        <f t="shared" si="1"/>
        <v>3.5256786931481265E-2</v>
      </c>
    </row>
    <row r="13" spans="1:6" s="255" customFormat="1" ht="15" customHeight="1">
      <c r="A13" s="251" t="s">
        <v>206</v>
      </c>
      <c r="B13" s="252"/>
      <c r="C13" s="253">
        <v>204571</v>
      </c>
      <c r="D13" s="256">
        <f t="shared" si="0"/>
        <v>1.3219284603421366</v>
      </c>
      <c r="E13" s="253">
        <v>536502</v>
      </c>
      <c r="F13" s="256">
        <f t="shared" si="1"/>
        <v>4.5873612602931324E-2</v>
      </c>
    </row>
    <row r="14" spans="1:6" s="255" customFormat="1" ht="15" customHeight="1">
      <c r="A14" s="251" t="s">
        <v>212</v>
      </c>
      <c r="B14" s="252"/>
      <c r="C14" s="253">
        <v>207078</v>
      </c>
      <c r="D14" s="256">
        <f t="shared" si="0"/>
        <v>1.2254913941858847</v>
      </c>
      <c r="E14" s="253">
        <v>536447</v>
      </c>
      <c r="F14" s="256">
        <f t="shared" si="1"/>
        <v>-1.0251592724719316E-2</v>
      </c>
    </row>
    <row r="15" spans="1:6" s="255" customFormat="1" ht="15" customHeight="1">
      <c r="A15" s="251" t="s">
        <v>220</v>
      </c>
      <c r="B15" s="252"/>
      <c r="C15" s="253">
        <v>205587</v>
      </c>
      <c r="D15" s="256">
        <f t="shared" si="0"/>
        <v>-0.72001854373714425</v>
      </c>
      <c r="E15" s="253">
        <v>536270</v>
      </c>
      <c r="F15" s="256">
        <f t="shared" si="1"/>
        <v>-3.2994871813996074E-2</v>
      </c>
    </row>
    <row r="16" spans="1:6" s="255" customFormat="1" ht="15" customHeight="1">
      <c r="A16" s="251" t="s">
        <v>263</v>
      </c>
      <c r="B16" s="252"/>
      <c r="C16" s="253">
        <f>C147</f>
        <v>207875</v>
      </c>
      <c r="D16" s="256">
        <f t="shared" si="0"/>
        <v>1.1129108358018724</v>
      </c>
      <c r="E16" s="253">
        <f>E147</f>
        <v>536370</v>
      </c>
      <c r="F16" s="256">
        <f t="shared" si="1"/>
        <v>1.8647323176756991E-2</v>
      </c>
    </row>
    <row r="17" spans="1:6" s="255" customFormat="1" ht="15" customHeight="1">
      <c r="A17" s="251" t="s">
        <v>266</v>
      </c>
      <c r="B17" s="252"/>
      <c r="C17" s="253">
        <f>C159</f>
        <v>208473</v>
      </c>
      <c r="D17" s="256">
        <f t="shared" si="0"/>
        <v>0.28767288033673122</v>
      </c>
      <c r="E17" s="253">
        <f>E159</f>
        <v>536300</v>
      </c>
      <c r="F17" s="256">
        <f t="shared" si="1"/>
        <v>-1.3050692618898907E-2</v>
      </c>
    </row>
    <row r="18" spans="1:6" s="255" customFormat="1" ht="15" customHeight="1">
      <c r="A18" s="251" t="s">
        <v>293</v>
      </c>
      <c r="B18" s="252"/>
      <c r="C18" s="253">
        <f>C171</f>
        <v>211235</v>
      </c>
      <c r="D18" s="256">
        <f t="shared" ref="D18:D23" si="2">(C18/C17-1)*100</f>
        <v>1.3248718059412967</v>
      </c>
      <c r="E18" s="253">
        <f>E171</f>
        <v>535783</v>
      </c>
      <c r="F18" s="256">
        <f t="shared" ref="F18:F23" si="3">(E18/E17-1)*100</f>
        <v>-9.6401267947043845E-2</v>
      </c>
    </row>
    <row r="19" spans="1:6" s="255" customFormat="1" ht="15" customHeight="1">
      <c r="A19" s="251" t="s">
        <v>299</v>
      </c>
      <c r="B19" s="252"/>
      <c r="C19" s="253">
        <f>C183</f>
        <v>213158</v>
      </c>
      <c r="D19" s="256">
        <f t="shared" si="2"/>
        <v>0.91036049897033067</v>
      </c>
      <c r="E19" s="253">
        <f>E183</f>
        <v>534794</v>
      </c>
      <c r="F19" s="256">
        <f t="shared" si="3"/>
        <v>-0.18458965663337157</v>
      </c>
    </row>
    <row r="20" spans="1:6" s="255" customFormat="1" ht="15" customHeight="1">
      <c r="A20" s="251" t="s">
        <v>306</v>
      </c>
      <c r="B20" s="252"/>
      <c r="C20" s="253">
        <f>C195</f>
        <v>212801</v>
      </c>
      <c r="D20" s="256">
        <f t="shared" si="2"/>
        <v>-0.16748139877461599</v>
      </c>
      <c r="E20" s="253">
        <f>E195</f>
        <v>535664</v>
      </c>
      <c r="F20" s="256">
        <f t="shared" si="3"/>
        <v>0.16267946162447089</v>
      </c>
    </row>
    <row r="21" spans="1:6" s="255" customFormat="1" ht="15" customHeight="1">
      <c r="A21" s="251" t="s">
        <v>361</v>
      </c>
      <c r="B21" s="252"/>
      <c r="C21" s="253">
        <f>C207</f>
        <v>214838</v>
      </c>
      <c r="D21" s="256">
        <f t="shared" si="2"/>
        <v>0.95723234383298106</v>
      </c>
      <c r="E21" s="253">
        <f>E207</f>
        <v>534452</v>
      </c>
      <c r="F21" s="256">
        <f t="shared" si="3"/>
        <v>-0.22626123838824785</v>
      </c>
    </row>
    <row r="22" spans="1:6" s="255" customFormat="1" ht="15" customHeight="1">
      <c r="A22" s="251" t="s">
        <v>392</v>
      </c>
      <c r="B22" s="252"/>
      <c r="C22" s="253">
        <f>C219</f>
        <v>216774</v>
      </c>
      <c r="D22" s="256">
        <f t="shared" si="2"/>
        <v>0.90114411789348203</v>
      </c>
      <c r="E22" s="253">
        <f>E219</f>
        <v>532994</v>
      </c>
      <c r="F22" s="256">
        <f t="shared" si="3"/>
        <v>-0.27280279613510761</v>
      </c>
    </row>
    <row r="23" spans="1:6" s="255" customFormat="1" ht="15" customHeight="1">
      <c r="A23" s="251" t="s">
        <v>405</v>
      </c>
      <c r="B23" s="252"/>
      <c r="C23" s="253">
        <f>C231</f>
        <v>218630</v>
      </c>
      <c r="D23" s="256">
        <f t="shared" si="2"/>
        <v>0.85619124064693075</v>
      </c>
      <c r="E23" s="253">
        <f>E231</f>
        <v>531298</v>
      </c>
      <c r="F23" s="256">
        <f t="shared" si="3"/>
        <v>-0.31820245631283273</v>
      </c>
    </row>
    <row r="24" spans="1:6" s="255" customFormat="1" ht="15" customHeight="1">
      <c r="A24" s="251" t="s">
        <v>419</v>
      </c>
      <c r="B24" s="252"/>
      <c r="C24" s="253">
        <f>C243</f>
        <v>221234</v>
      </c>
      <c r="D24" s="256">
        <f t="shared" ref="D24" si="4">(C24/C23-1)*100</f>
        <v>1.1910533778529908</v>
      </c>
      <c r="E24" s="253">
        <f>E243</f>
        <v>530363</v>
      </c>
      <c r="F24" s="256">
        <f t="shared" ref="F24" si="5">(E24/E23-1)*100</f>
        <v>-0.17598409931902648</v>
      </c>
    </row>
    <row r="25" spans="1:6" s="255" customFormat="1" ht="15" customHeight="1">
      <c r="A25" s="251" t="s">
        <v>454</v>
      </c>
      <c r="B25" s="252"/>
      <c r="C25" s="253">
        <f>C255</f>
        <v>224106</v>
      </c>
      <c r="D25" s="256">
        <f t="shared" ref="D25" si="6">(C25/C24-1)*100</f>
        <v>1.2981729752208127</v>
      </c>
      <c r="E25" s="253">
        <f>E255</f>
        <v>530495</v>
      </c>
      <c r="F25" s="256">
        <f t="shared" ref="F25" si="7">(E25/E24-1)*100</f>
        <v>2.488861402474285E-2</v>
      </c>
    </row>
    <row r="26" spans="1:6" s="255" customFormat="1" ht="15" customHeight="1">
      <c r="A26" s="251" t="s">
        <v>488</v>
      </c>
      <c r="B26" s="252"/>
      <c r="C26" s="253">
        <f>C267</f>
        <v>225352</v>
      </c>
      <c r="D26" s="256">
        <f t="shared" ref="D26" si="8">(C26/C25-1)*100</f>
        <v>0.55598689905669296</v>
      </c>
      <c r="E26" s="253">
        <f>E267</f>
        <v>527409</v>
      </c>
      <c r="F26" s="256">
        <f t="shared" ref="F26" si="9">(E26/E25-1)*100</f>
        <v>-0.5817208456253109</v>
      </c>
    </row>
    <row r="27" spans="1:6" s="255" customFormat="1" ht="15" customHeight="1">
      <c r="A27" s="251" t="s">
        <v>1287</v>
      </c>
      <c r="B27" s="252"/>
      <c r="C27" s="253">
        <v>227558</v>
      </c>
      <c r="D27" s="256">
        <v>0.97891298945649297</v>
      </c>
      <c r="E27" s="253">
        <v>525044</v>
      </c>
      <c r="F27" s="256">
        <v>-0.44841858974723481</v>
      </c>
    </row>
    <row r="28" spans="1:6" s="255" customFormat="1" ht="15" customHeight="1">
      <c r="A28" s="251" t="s">
        <v>1288</v>
      </c>
      <c r="B28" s="252"/>
      <c r="C28" s="253">
        <v>229379</v>
      </c>
      <c r="D28" s="256">
        <v>0.80023554434474065</v>
      </c>
      <c r="E28" s="253">
        <v>522328</v>
      </c>
      <c r="F28" s="256">
        <v>-0.51728997950647448</v>
      </c>
    </row>
    <row r="29" spans="1:6" s="255" customFormat="1" ht="15" customHeight="1">
      <c r="A29" s="251" t="s">
        <v>1362</v>
      </c>
      <c r="B29" s="252"/>
      <c r="C29" s="253">
        <v>231206</v>
      </c>
      <c r="D29" s="256">
        <v>0.80023554434474065</v>
      </c>
      <c r="E29" s="253">
        <v>519390</v>
      </c>
      <c r="F29" s="256">
        <v>-0.51728997950647448</v>
      </c>
    </row>
    <row r="30" spans="1:6" s="245" customFormat="1" ht="18" customHeight="1">
      <c r="A30" s="257" t="s">
        <v>22</v>
      </c>
      <c r="B30" s="258"/>
      <c r="C30" s="138">
        <v>172773</v>
      </c>
      <c r="D30" s="259" t="s">
        <v>320</v>
      </c>
      <c r="E30" s="138">
        <v>479628</v>
      </c>
      <c r="F30" s="259" t="s">
        <v>320</v>
      </c>
    </row>
    <row r="31" spans="1:6" s="245" customFormat="1" ht="12.65" customHeight="1">
      <c r="A31" s="257" t="s">
        <v>0</v>
      </c>
      <c r="B31" s="258"/>
      <c r="C31" s="138">
        <v>172889</v>
      </c>
      <c r="D31" s="259" t="s">
        <v>321</v>
      </c>
      <c r="E31" s="138">
        <v>479683</v>
      </c>
      <c r="F31" s="259" t="s">
        <v>320</v>
      </c>
    </row>
    <row r="32" spans="1:6" s="245" customFormat="1" ht="12.65" customHeight="1">
      <c r="A32" s="257" t="s">
        <v>1</v>
      </c>
      <c r="B32" s="258"/>
      <c r="C32" s="140">
        <v>172970</v>
      </c>
      <c r="D32" s="259" t="s">
        <v>320</v>
      </c>
      <c r="E32" s="138">
        <v>479698</v>
      </c>
      <c r="F32" s="259" t="s">
        <v>321</v>
      </c>
    </row>
    <row r="33" spans="1:6" s="245" customFormat="1" ht="12.65" customHeight="1">
      <c r="A33" s="257" t="s">
        <v>2</v>
      </c>
      <c r="B33" s="258"/>
      <c r="C33" s="138">
        <v>173066</v>
      </c>
      <c r="D33" s="259" t="s">
        <v>320</v>
      </c>
      <c r="E33" s="138">
        <v>478970</v>
      </c>
      <c r="F33" s="259" t="s">
        <v>320</v>
      </c>
    </row>
    <row r="34" spans="1:6" s="245" customFormat="1" ht="12.65" customHeight="1">
      <c r="A34" s="257" t="s">
        <v>3</v>
      </c>
      <c r="B34" s="258"/>
      <c r="C34" s="138">
        <v>173370</v>
      </c>
      <c r="D34" s="259" t="s">
        <v>321</v>
      </c>
      <c r="E34" s="138">
        <v>478158</v>
      </c>
      <c r="F34" s="259" t="s">
        <v>322</v>
      </c>
    </row>
    <row r="35" spans="1:6" s="245" customFormat="1" ht="12.65" customHeight="1">
      <c r="A35" s="257" t="s">
        <v>4</v>
      </c>
      <c r="B35" s="258"/>
      <c r="C35" s="138">
        <v>173590</v>
      </c>
      <c r="D35" s="259" t="s">
        <v>322</v>
      </c>
      <c r="E35" s="138">
        <v>479290</v>
      </c>
      <c r="F35" s="259" t="s">
        <v>321</v>
      </c>
    </row>
    <row r="36" spans="1:6" s="245" customFormat="1" ht="12.65" customHeight="1">
      <c r="A36" s="257" t="s">
        <v>5</v>
      </c>
      <c r="B36" s="258"/>
      <c r="C36" s="140">
        <v>173911</v>
      </c>
      <c r="D36" s="259" t="s">
        <v>322</v>
      </c>
      <c r="E36" s="138">
        <v>479571</v>
      </c>
      <c r="F36" s="259" t="s">
        <v>322</v>
      </c>
    </row>
    <row r="37" spans="1:6" s="245" customFormat="1" ht="12.65" customHeight="1">
      <c r="A37" s="257" t="s">
        <v>6</v>
      </c>
      <c r="B37" s="258"/>
      <c r="C37" s="138">
        <v>174020</v>
      </c>
      <c r="D37" s="259" t="s">
        <v>321</v>
      </c>
      <c r="E37" s="138">
        <v>479753</v>
      </c>
      <c r="F37" s="259" t="s">
        <v>322</v>
      </c>
    </row>
    <row r="38" spans="1:6" s="245" customFormat="1" ht="12.65" customHeight="1">
      <c r="A38" s="257" t="s">
        <v>7</v>
      </c>
      <c r="B38" s="258"/>
      <c r="C38" s="138">
        <v>174260</v>
      </c>
      <c r="D38" s="259" t="s">
        <v>322</v>
      </c>
      <c r="E38" s="138">
        <v>480019</v>
      </c>
      <c r="F38" s="259" t="s">
        <v>321</v>
      </c>
    </row>
    <row r="39" spans="1:6" s="245" customFormat="1" ht="12.65" customHeight="1">
      <c r="A39" s="257" t="s">
        <v>323</v>
      </c>
      <c r="B39" s="260"/>
      <c r="C39" s="261">
        <v>174449</v>
      </c>
      <c r="D39" s="259" t="s">
        <v>322</v>
      </c>
      <c r="E39" s="261">
        <v>480147</v>
      </c>
      <c r="F39" s="259" t="s">
        <v>321</v>
      </c>
    </row>
    <row r="40" spans="1:6" s="245" customFormat="1" ht="12.65" customHeight="1">
      <c r="A40" s="257" t="s">
        <v>8</v>
      </c>
      <c r="B40" s="260"/>
      <c r="C40" s="261">
        <v>174688</v>
      </c>
      <c r="D40" s="259" t="s">
        <v>322</v>
      </c>
      <c r="E40" s="261">
        <v>480307</v>
      </c>
      <c r="F40" s="259" t="s">
        <v>322</v>
      </c>
    </row>
    <row r="41" spans="1:6" s="245" customFormat="1" ht="12.65" customHeight="1">
      <c r="A41" s="257" t="s">
        <v>9</v>
      </c>
      <c r="B41" s="260"/>
      <c r="C41" s="261">
        <v>174932</v>
      </c>
      <c r="D41" s="259" t="s">
        <v>322</v>
      </c>
      <c r="E41" s="261">
        <v>480479</v>
      </c>
      <c r="F41" s="259" t="s">
        <v>322</v>
      </c>
    </row>
    <row r="42" spans="1:6" s="245" customFormat="1" ht="18" customHeight="1">
      <c r="A42" s="257" t="s">
        <v>324</v>
      </c>
      <c r="B42" s="260"/>
      <c r="C42" s="138">
        <v>174984</v>
      </c>
      <c r="D42" s="237">
        <f>(C42/C30-1)*100</f>
        <v>1.2797138441770439</v>
      </c>
      <c r="E42" s="138">
        <v>480498</v>
      </c>
      <c r="F42" s="237">
        <f>(E42/E30-1)*100</f>
        <v>0.18139057769772648</v>
      </c>
    </row>
    <row r="43" spans="1:6" s="245" customFormat="1" ht="12.65" customHeight="1">
      <c r="A43" s="257" t="s">
        <v>0</v>
      </c>
      <c r="B43" s="260"/>
      <c r="C43" s="138">
        <v>175108</v>
      </c>
      <c r="D43" s="237">
        <f t="shared" ref="D43:F92" si="10">(C43/C31-1)*100</f>
        <v>1.2834824656282384</v>
      </c>
      <c r="E43" s="138">
        <v>480541</v>
      </c>
      <c r="F43" s="237">
        <f t="shared" si="10"/>
        <v>0.17886812749252634</v>
      </c>
    </row>
    <row r="44" spans="1:6" s="245" customFormat="1" ht="12.65" customHeight="1">
      <c r="A44" s="257" t="s">
        <v>1</v>
      </c>
      <c r="B44" s="260"/>
      <c r="C44" s="140">
        <v>175200</v>
      </c>
      <c r="D44" s="237">
        <f t="shared" si="10"/>
        <v>1.2892409088281154</v>
      </c>
      <c r="E44" s="138">
        <v>480531</v>
      </c>
      <c r="F44" s="237">
        <f t="shared" si="10"/>
        <v>0.17365092203844856</v>
      </c>
    </row>
    <row r="45" spans="1:6" s="245" customFormat="1" ht="12.65" customHeight="1">
      <c r="A45" s="257" t="s">
        <v>2</v>
      </c>
      <c r="B45" s="260"/>
      <c r="C45" s="138">
        <v>175595</v>
      </c>
      <c r="D45" s="237">
        <f t="shared" si="10"/>
        <v>1.4612922237758896</v>
      </c>
      <c r="E45" s="138">
        <v>480068</v>
      </c>
      <c r="F45" s="237">
        <f t="shared" si="10"/>
        <v>0.22924191494249069</v>
      </c>
    </row>
    <row r="46" spans="1:6" s="245" customFormat="1" ht="12.65" customHeight="1">
      <c r="A46" s="257" t="s">
        <v>3</v>
      </c>
      <c r="B46" s="260"/>
      <c r="C46" s="138">
        <v>176010</v>
      </c>
      <c r="D46" s="237">
        <f t="shared" si="10"/>
        <v>1.5227548018688308</v>
      </c>
      <c r="E46" s="138">
        <v>480404</v>
      </c>
      <c r="F46" s="237">
        <f t="shared" si="10"/>
        <v>0.46971921415097651</v>
      </c>
    </row>
    <row r="47" spans="1:6" s="245" customFormat="1" ht="12.65" customHeight="1">
      <c r="A47" s="257" t="s">
        <v>4</v>
      </c>
      <c r="B47" s="260"/>
      <c r="C47" s="138">
        <v>176150</v>
      </c>
      <c r="D47" s="237">
        <f t="shared" si="10"/>
        <v>1.4747393283023325</v>
      </c>
      <c r="E47" s="138">
        <v>480487</v>
      </c>
      <c r="F47" s="237">
        <f t="shared" si="10"/>
        <v>0.24974441361180766</v>
      </c>
    </row>
    <row r="48" spans="1:6" s="245" customFormat="1" ht="12.65" customHeight="1">
      <c r="A48" s="257" t="s">
        <v>5</v>
      </c>
      <c r="B48" s="260"/>
      <c r="C48" s="140">
        <v>176379</v>
      </c>
      <c r="D48" s="237">
        <f t="shared" si="10"/>
        <v>1.4191166746209349</v>
      </c>
      <c r="E48" s="138">
        <v>480619</v>
      </c>
      <c r="F48" s="237">
        <f t="shared" si="10"/>
        <v>0.21852864330829114</v>
      </c>
    </row>
    <row r="49" spans="1:6" s="245" customFormat="1" ht="12.65" customHeight="1">
      <c r="A49" s="257" t="s">
        <v>6</v>
      </c>
      <c r="B49" s="260"/>
      <c r="C49" s="138">
        <v>176480</v>
      </c>
      <c r="D49" s="237">
        <f t="shared" si="10"/>
        <v>1.413630617170436</v>
      </c>
      <c r="E49" s="138">
        <v>480600</v>
      </c>
      <c r="F49" s="237">
        <f t="shared" si="10"/>
        <v>0.17654918260021635</v>
      </c>
    </row>
    <row r="50" spans="1:6" s="245" customFormat="1" ht="12.65" customHeight="1">
      <c r="A50" s="257" t="s">
        <v>7</v>
      </c>
      <c r="B50" s="260"/>
      <c r="C50" s="138">
        <v>176571</v>
      </c>
      <c r="D50" s="237">
        <f t="shared" si="10"/>
        <v>1.3261792723516574</v>
      </c>
      <c r="E50" s="138">
        <v>480682</v>
      </c>
      <c r="F50" s="237">
        <f t="shared" si="10"/>
        <v>0.1381195327684992</v>
      </c>
    </row>
    <row r="51" spans="1:6" s="245" customFormat="1" ht="12.65" customHeight="1">
      <c r="A51" s="257" t="s">
        <v>10</v>
      </c>
      <c r="B51" s="260"/>
      <c r="C51" s="261">
        <v>176790</v>
      </c>
      <c r="D51" s="237">
        <f t="shared" si="10"/>
        <v>1.3419394780136207</v>
      </c>
      <c r="E51" s="261">
        <v>480684</v>
      </c>
      <c r="F51" s="237">
        <f t="shared" si="10"/>
        <v>0.11184074877068628</v>
      </c>
    </row>
    <row r="52" spans="1:6" s="245" customFormat="1" ht="12.65" customHeight="1">
      <c r="A52" s="257" t="s">
        <v>8</v>
      </c>
      <c r="B52" s="260"/>
      <c r="C52" s="261">
        <v>177022</v>
      </c>
      <c r="D52" s="237">
        <f t="shared" si="10"/>
        <v>1.3360963546437121</v>
      </c>
      <c r="E52" s="261">
        <v>480803</v>
      </c>
      <c r="F52" s="237">
        <f t="shared" si="10"/>
        <v>0.10326728529876927</v>
      </c>
    </row>
    <row r="53" spans="1:6" s="245" customFormat="1" ht="12.65" customHeight="1">
      <c r="A53" s="257" t="s">
        <v>9</v>
      </c>
      <c r="B53" s="260"/>
      <c r="C53" s="261">
        <v>177165</v>
      </c>
      <c r="D53" s="237">
        <f t="shared" si="10"/>
        <v>1.2764960098781142</v>
      </c>
      <c r="E53" s="261">
        <v>480864</v>
      </c>
      <c r="F53" s="237">
        <f t="shared" si="10"/>
        <v>8.0128371895549222E-2</v>
      </c>
    </row>
    <row r="54" spans="1:6" s="245" customFormat="1" ht="18" customHeight="1">
      <c r="A54" s="257" t="s">
        <v>325</v>
      </c>
      <c r="B54" s="260"/>
      <c r="C54" s="138">
        <v>177285</v>
      </c>
      <c r="D54" s="237">
        <f t="shared" si="10"/>
        <v>1.3149773693594824</v>
      </c>
      <c r="E54" s="138">
        <v>480894</v>
      </c>
      <c r="F54" s="237">
        <f t="shared" si="10"/>
        <v>8.2414494961469131E-2</v>
      </c>
    </row>
    <row r="55" spans="1:6" s="245" customFormat="1" ht="12.65" customHeight="1">
      <c r="A55" s="257" t="s">
        <v>0</v>
      </c>
      <c r="B55" s="260"/>
      <c r="C55" s="138">
        <v>177340</v>
      </c>
      <c r="D55" s="237">
        <f t="shared" si="10"/>
        <v>1.2746419352628102</v>
      </c>
      <c r="E55" s="138">
        <v>480923</v>
      </c>
      <c r="F55" s="237">
        <f t="shared" si="10"/>
        <v>7.9493737266944642E-2</v>
      </c>
    </row>
    <row r="56" spans="1:6" s="245" customFormat="1" ht="12.65" customHeight="1">
      <c r="A56" s="257" t="s">
        <v>1</v>
      </c>
      <c r="B56" s="260"/>
      <c r="C56" s="140">
        <v>177515</v>
      </c>
      <c r="D56" s="237">
        <f t="shared" si="10"/>
        <v>1.3213470319634713</v>
      </c>
      <c r="E56" s="138">
        <v>480925</v>
      </c>
      <c r="F56" s="237">
        <f t="shared" si="10"/>
        <v>8.1992628987515026E-2</v>
      </c>
    </row>
    <row r="57" spans="1:6" s="245" customFormat="1" ht="12.65" customHeight="1">
      <c r="A57" s="257" t="s">
        <v>2</v>
      </c>
      <c r="B57" s="260"/>
      <c r="C57" s="138">
        <v>177902</v>
      </c>
      <c r="D57" s="237">
        <f t="shared" si="10"/>
        <v>1.3138187306016791</v>
      </c>
      <c r="E57" s="138">
        <v>480460</v>
      </c>
      <c r="F57" s="237">
        <f t="shared" si="10"/>
        <v>8.1655098860999864E-2</v>
      </c>
    </row>
    <row r="58" spans="1:6" s="245" customFormat="1" ht="12.65" customHeight="1">
      <c r="A58" s="257" t="s">
        <v>3</v>
      </c>
      <c r="B58" s="260"/>
      <c r="C58" s="138">
        <v>178374</v>
      </c>
      <c r="D58" s="237">
        <f t="shared" si="10"/>
        <v>1.3431055053690022</v>
      </c>
      <c r="E58" s="138">
        <v>480885</v>
      </c>
      <c r="F58" s="237">
        <f t="shared" si="10"/>
        <v>0.1001240622475974</v>
      </c>
    </row>
    <row r="59" spans="1:6" s="245" customFormat="1" ht="12.65" customHeight="1">
      <c r="A59" s="257" t="s">
        <v>4</v>
      </c>
      <c r="B59" s="260"/>
      <c r="C59" s="138">
        <v>178576</v>
      </c>
      <c r="D59" s="237">
        <f t="shared" si="10"/>
        <v>1.3772353108146396</v>
      </c>
      <c r="E59" s="138">
        <v>480982</v>
      </c>
      <c r="F59" s="237">
        <f t="shared" si="10"/>
        <v>0.10302047714090268</v>
      </c>
    </row>
    <row r="60" spans="1:6" s="245" customFormat="1" ht="12.65" customHeight="1">
      <c r="A60" s="257" t="s">
        <v>5</v>
      </c>
      <c r="B60" s="260"/>
      <c r="C60" s="140">
        <v>178813</v>
      </c>
      <c r="D60" s="237">
        <f t="shared" si="10"/>
        <v>1.3799828777802281</v>
      </c>
      <c r="E60" s="138">
        <v>481043</v>
      </c>
      <c r="F60" s="237">
        <f t="shared" si="10"/>
        <v>8.8219566850256115E-2</v>
      </c>
    </row>
    <row r="61" spans="1:6" s="245" customFormat="1" ht="12.65" customHeight="1">
      <c r="A61" s="257" t="s">
        <v>6</v>
      </c>
      <c r="B61" s="260"/>
      <c r="C61" s="138">
        <v>178884</v>
      </c>
      <c r="D61" s="237">
        <f t="shared" si="10"/>
        <v>1.3621940163191404</v>
      </c>
      <c r="E61" s="138">
        <v>481106</v>
      </c>
      <c r="F61" s="237">
        <f t="shared" si="10"/>
        <v>0.10528506034124252</v>
      </c>
    </row>
    <row r="62" spans="1:6" s="245" customFormat="1" ht="12.65" customHeight="1">
      <c r="A62" s="257" t="s">
        <v>7</v>
      </c>
      <c r="B62" s="260"/>
      <c r="C62" s="138">
        <v>178735</v>
      </c>
      <c r="D62" s="237">
        <f t="shared" si="10"/>
        <v>1.2255693177248839</v>
      </c>
      <c r="E62" s="138">
        <v>480864</v>
      </c>
      <c r="F62" s="237">
        <f t="shared" si="10"/>
        <v>3.7862869839111468E-2</v>
      </c>
    </row>
    <row r="63" spans="1:6" s="245" customFormat="1" ht="12.65" customHeight="1">
      <c r="A63" s="257" t="s">
        <v>10</v>
      </c>
      <c r="B63" s="260"/>
      <c r="C63" s="261">
        <v>178903</v>
      </c>
      <c r="D63" s="237">
        <f t="shared" si="10"/>
        <v>1.1952033486057001</v>
      </c>
      <c r="E63" s="261">
        <v>481011</v>
      </c>
      <c r="F63" s="237">
        <f t="shared" si="10"/>
        <v>6.8028060014468927E-2</v>
      </c>
    </row>
    <row r="64" spans="1:6" s="245" customFormat="1" ht="12.65" customHeight="1">
      <c r="A64" s="257" t="s">
        <v>8</v>
      </c>
      <c r="B64" s="260"/>
      <c r="C64" s="261">
        <v>179095</v>
      </c>
      <c r="D64" s="237">
        <f t="shared" si="10"/>
        <v>1.1710408875732936</v>
      </c>
      <c r="E64" s="261">
        <v>481128</v>
      </c>
      <c r="F64" s="237">
        <f t="shared" si="10"/>
        <v>6.7595252109486914E-2</v>
      </c>
    </row>
    <row r="65" spans="1:6" s="245" customFormat="1" ht="13.5" customHeight="1">
      <c r="A65" s="257" t="s">
        <v>9</v>
      </c>
      <c r="B65" s="260"/>
      <c r="C65" s="261">
        <v>179256</v>
      </c>
      <c r="D65" s="237">
        <f t="shared" si="10"/>
        <v>1.1802556938447228</v>
      </c>
      <c r="E65" s="261">
        <v>481085</v>
      </c>
      <c r="F65" s="237">
        <f t="shared" si="10"/>
        <v>4.5958940573642693E-2</v>
      </c>
    </row>
    <row r="66" spans="1:6" s="245" customFormat="1" ht="18" customHeight="1">
      <c r="A66" s="257" t="s">
        <v>326</v>
      </c>
      <c r="B66" s="258"/>
      <c r="C66" s="138">
        <v>179288</v>
      </c>
      <c r="D66" s="237">
        <f t="shared" si="10"/>
        <v>1.1298192176439015</v>
      </c>
      <c r="E66" s="138">
        <v>481020</v>
      </c>
      <c r="F66" s="237">
        <f t="shared" si="10"/>
        <v>2.6201200264508451E-2</v>
      </c>
    </row>
    <row r="67" spans="1:6" s="245" customFormat="1" ht="12.65" customHeight="1">
      <c r="A67" s="257" t="s">
        <v>0</v>
      </c>
      <c r="B67" s="258"/>
      <c r="C67" s="138">
        <v>179455</v>
      </c>
      <c r="D67" s="237">
        <f t="shared" si="10"/>
        <v>1.1926243374309253</v>
      </c>
      <c r="E67" s="138">
        <v>481151</v>
      </c>
      <c r="F67" s="237">
        <f t="shared" si="10"/>
        <v>4.740883675764529E-2</v>
      </c>
    </row>
    <row r="68" spans="1:6" s="245" customFormat="1" ht="12.65" customHeight="1">
      <c r="A68" s="257" t="s">
        <v>1</v>
      </c>
      <c r="B68" s="258"/>
      <c r="C68" s="140">
        <v>179595</v>
      </c>
      <c r="D68" s="237">
        <f t="shared" si="10"/>
        <v>1.1717319663127057</v>
      </c>
      <c r="E68" s="138">
        <v>481182</v>
      </c>
      <c r="F68" s="237">
        <f t="shared" si="10"/>
        <v>5.3438685865780933E-2</v>
      </c>
    </row>
    <row r="69" spans="1:6" s="245" customFormat="1" ht="12.65" customHeight="1">
      <c r="A69" s="257" t="s">
        <v>2</v>
      </c>
      <c r="B69" s="258"/>
      <c r="C69" s="138">
        <v>179789</v>
      </c>
      <c r="D69" s="237">
        <f t="shared" si="10"/>
        <v>1.0606963384335089</v>
      </c>
      <c r="E69" s="138">
        <v>480436</v>
      </c>
      <c r="F69" s="237">
        <f t="shared" si="10"/>
        <v>-4.9952129209551721E-3</v>
      </c>
    </row>
    <row r="70" spans="1:6" s="245" customFormat="1" ht="12.65" customHeight="1">
      <c r="A70" s="257" t="s">
        <v>3</v>
      </c>
      <c r="B70" s="258"/>
      <c r="C70" s="138">
        <v>180227</v>
      </c>
      <c r="D70" s="237">
        <f t="shared" si="10"/>
        <v>1.0388285288214671</v>
      </c>
      <c r="E70" s="138">
        <v>480777</v>
      </c>
      <c r="F70" s="237">
        <f t="shared" si="10"/>
        <v>-2.2458591971052932E-2</v>
      </c>
    </row>
    <row r="71" spans="1:6" s="245" customFormat="1" ht="12.65" customHeight="1">
      <c r="A71" s="257" t="s">
        <v>4</v>
      </c>
      <c r="B71" s="258"/>
      <c r="C71" s="138">
        <v>180359</v>
      </c>
      <c r="D71" s="237">
        <f t="shared" si="10"/>
        <v>0.99845443956634305</v>
      </c>
      <c r="E71" s="138">
        <v>480817</v>
      </c>
      <c r="F71" s="237">
        <f t="shared" si="10"/>
        <v>-3.430481805971608E-2</v>
      </c>
    </row>
    <row r="72" spans="1:6" s="245" customFormat="1" ht="12.65" customHeight="1">
      <c r="A72" s="257" t="s">
        <v>5</v>
      </c>
      <c r="B72" s="258"/>
      <c r="C72" s="140">
        <v>180464</v>
      </c>
      <c r="D72" s="237">
        <f t="shared" si="10"/>
        <v>0.92331094495365917</v>
      </c>
      <c r="E72" s="138">
        <v>480848</v>
      </c>
      <c r="F72" s="237">
        <f t="shared" si="10"/>
        <v>-4.0536916658173716E-2</v>
      </c>
    </row>
    <row r="73" spans="1:6" s="245" customFormat="1" ht="12.65" customHeight="1">
      <c r="A73" s="257" t="s">
        <v>6</v>
      </c>
      <c r="B73" s="258"/>
      <c r="C73" s="138">
        <v>180704</v>
      </c>
      <c r="D73" s="237">
        <f t="shared" si="10"/>
        <v>1.0174191095905671</v>
      </c>
      <c r="E73" s="138">
        <v>481086</v>
      </c>
      <c r="F73" s="237">
        <f t="shared" si="10"/>
        <v>-4.1570880429664392E-3</v>
      </c>
    </row>
    <row r="74" spans="1:6" s="245" customFormat="1" ht="12.65" customHeight="1">
      <c r="A74" s="257" t="s">
        <v>7</v>
      </c>
      <c r="B74" s="258"/>
      <c r="C74" s="138">
        <v>180958</v>
      </c>
      <c r="D74" s="237">
        <f t="shared" si="10"/>
        <v>1.243740733488119</v>
      </c>
      <c r="E74" s="138">
        <v>481261</v>
      </c>
      <c r="F74" s="237">
        <f t="shared" si="10"/>
        <v>8.2559725826847341E-2</v>
      </c>
    </row>
    <row r="75" spans="1:6" s="245" customFormat="1" ht="12.65" customHeight="1">
      <c r="A75" s="257" t="s">
        <v>327</v>
      </c>
      <c r="B75" s="260"/>
      <c r="C75" s="261">
        <v>178987</v>
      </c>
      <c r="D75" s="237">
        <f t="shared" si="10"/>
        <v>4.6952818007528485E-2</v>
      </c>
      <c r="E75" s="261">
        <v>482304</v>
      </c>
      <c r="F75" s="237">
        <f t="shared" si="10"/>
        <v>0.26880882141988582</v>
      </c>
    </row>
    <row r="76" spans="1:6" s="245" customFormat="1" ht="12.65" customHeight="1">
      <c r="A76" s="257" t="s">
        <v>8</v>
      </c>
      <c r="B76" s="260"/>
      <c r="C76" s="261">
        <v>179291</v>
      </c>
      <c r="D76" s="237">
        <f t="shared" si="10"/>
        <v>0.10943912448699855</v>
      </c>
      <c r="E76" s="261">
        <v>482532</v>
      </c>
      <c r="F76" s="237">
        <f t="shared" si="10"/>
        <v>0.29181423654411898</v>
      </c>
    </row>
    <row r="77" spans="1:6" s="245" customFormat="1" ht="12.65" customHeight="1">
      <c r="A77" s="257" t="s">
        <v>9</v>
      </c>
      <c r="B77" s="260"/>
      <c r="C77" s="261">
        <v>179520</v>
      </c>
      <c r="D77" s="237">
        <f t="shared" si="10"/>
        <v>0.14727540500736325</v>
      </c>
      <c r="E77" s="261">
        <v>482591</v>
      </c>
      <c r="F77" s="237">
        <f t="shared" si="10"/>
        <v>0.31304239375578025</v>
      </c>
    </row>
    <row r="78" spans="1:6" s="245" customFormat="1" ht="18" customHeight="1">
      <c r="A78" s="257" t="s">
        <v>95</v>
      </c>
      <c r="B78" s="258"/>
      <c r="C78" s="138">
        <v>179719</v>
      </c>
      <c r="D78" s="237">
        <f t="shared" si="10"/>
        <v>0.24039534157334064</v>
      </c>
      <c r="E78" s="138">
        <v>482680</v>
      </c>
      <c r="F78" s="237">
        <f t="shared" si="10"/>
        <v>0.34509999584217965</v>
      </c>
    </row>
    <row r="79" spans="1:6" s="245" customFormat="1" ht="12.65" customHeight="1">
      <c r="A79" s="257" t="s">
        <v>0</v>
      </c>
      <c r="B79" s="258"/>
      <c r="C79" s="138">
        <v>179809</v>
      </c>
      <c r="D79" s="237">
        <f t="shared" si="10"/>
        <v>0.19726393803460862</v>
      </c>
      <c r="E79" s="138">
        <v>482591</v>
      </c>
      <c r="F79" s="237">
        <f t="shared" si="10"/>
        <v>0.29928234587479619</v>
      </c>
    </row>
    <row r="80" spans="1:6" s="245" customFormat="1" ht="12.65" customHeight="1">
      <c r="A80" s="257" t="s">
        <v>1</v>
      </c>
      <c r="B80" s="258"/>
      <c r="C80" s="138">
        <v>180006</v>
      </c>
      <c r="D80" s="237">
        <f t="shared" si="10"/>
        <v>0.22884824187756614</v>
      </c>
      <c r="E80" s="138">
        <v>482543</v>
      </c>
      <c r="F80" s="237">
        <f t="shared" si="10"/>
        <v>0.28284516045904429</v>
      </c>
    </row>
    <row r="81" spans="1:6" s="245" customFormat="1" ht="12.65" customHeight="1">
      <c r="A81" s="257" t="s">
        <v>2</v>
      </c>
      <c r="B81" s="258"/>
      <c r="C81" s="138">
        <v>197404</v>
      </c>
      <c r="D81" s="237">
        <f t="shared" si="10"/>
        <v>9.7975960709498331</v>
      </c>
      <c r="E81" s="138">
        <v>535478</v>
      </c>
      <c r="F81" s="237">
        <f>(E81/E69-1)*100</f>
        <v>11.456676851859559</v>
      </c>
    </row>
    <row r="82" spans="1:6" s="245" customFormat="1" ht="12.65" customHeight="1">
      <c r="A82" s="257" t="s">
        <v>3</v>
      </c>
      <c r="B82" s="258"/>
      <c r="C82" s="138">
        <v>198116</v>
      </c>
      <c r="D82" s="237">
        <f t="shared" si="10"/>
        <v>9.925815776770408</v>
      </c>
      <c r="E82" s="138">
        <v>535957</v>
      </c>
      <c r="F82" s="237">
        <f t="shared" si="10"/>
        <v>11.477254527566828</v>
      </c>
    </row>
    <row r="83" spans="1:6" s="245" customFormat="1" ht="12.65" customHeight="1">
      <c r="A83" s="257" t="s">
        <v>4</v>
      </c>
      <c r="B83" s="258"/>
      <c r="C83" s="138">
        <v>198281</v>
      </c>
      <c r="D83" s="237">
        <f t="shared" si="10"/>
        <v>9.9368481750286897</v>
      </c>
      <c r="E83" s="138">
        <v>535953</v>
      </c>
      <c r="F83" s="237">
        <f t="shared" si="10"/>
        <v>11.46714862411271</v>
      </c>
    </row>
    <row r="84" spans="1:6" s="245" customFormat="1" ht="12.65" customHeight="1">
      <c r="A84" s="257" t="s">
        <v>5</v>
      </c>
      <c r="B84" s="258"/>
      <c r="C84" s="138">
        <v>198494</v>
      </c>
      <c r="D84" s="237">
        <f t="shared" si="10"/>
        <v>9.9909123149215304</v>
      </c>
      <c r="E84" s="138">
        <v>535953</v>
      </c>
      <c r="F84" s="237">
        <f t="shared" si="10"/>
        <v>11.459962399760414</v>
      </c>
    </row>
    <row r="85" spans="1:6" s="245" customFormat="1" ht="12.65" customHeight="1">
      <c r="A85" s="257" t="s">
        <v>6</v>
      </c>
      <c r="B85" s="258"/>
      <c r="C85" s="138">
        <v>198666</v>
      </c>
      <c r="D85" s="237">
        <f t="shared" si="10"/>
        <v>9.9400123959624498</v>
      </c>
      <c r="E85" s="138">
        <v>536010</v>
      </c>
      <c r="F85" s="237">
        <f t="shared" si="10"/>
        <v>11.41666978461231</v>
      </c>
    </row>
    <row r="86" spans="1:6" s="245" customFormat="1" ht="12.65" customHeight="1">
      <c r="A86" s="257" t="s">
        <v>7</v>
      </c>
      <c r="B86" s="258"/>
      <c r="C86" s="138">
        <v>198861</v>
      </c>
      <c r="D86" s="237">
        <f t="shared" si="10"/>
        <v>9.893455940052398</v>
      </c>
      <c r="E86" s="138">
        <v>536078</v>
      </c>
      <c r="F86" s="237">
        <f t="shared" si="10"/>
        <v>11.390285105171616</v>
      </c>
    </row>
    <row r="87" spans="1:6" s="245" customFormat="1" ht="12.65" customHeight="1">
      <c r="A87" s="257" t="s">
        <v>327</v>
      </c>
      <c r="B87" s="260"/>
      <c r="C87" s="261">
        <v>199091</v>
      </c>
      <c r="D87" s="237">
        <f t="shared" si="10"/>
        <v>11.232100655354849</v>
      </c>
      <c r="E87" s="261">
        <v>536067</v>
      </c>
      <c r="F87" s="237">
        <f t="shared" si="10"/>
        <v>11.147118829617831</v>
      </c>
    </row>
    <row r="88" spans="1:6" s="245" customFormat="1" ht="12.65" customHeight="1">
      <c r="A88" s="257" t="s">
        <v>8</v>
      </c>
      <c r="B88" s="260"/>
      <c r="C88" s="261">
        <v>199271</v>
      </c>
      <c r="D88" s="237">
        <f t="shared" si="10"/>
        <v>11.143894562471068</v>
      </c>
      <c r="E88" s="261">
        <v>536144</v>
      </c>
      <c r="F88" s="237">
        <f t="shared" si="10"/>
        <v>11.110558470733544</v>
      </c>
    </row>
    <row r="89" spans="1:6" s="245" customFormat="1" ht="12.65" customHeight="1">
      <c r="A89" s="257" t="s">
        <v>9</v>
      </c>
      <c r="B89" s="260"/>
      <c r="C89" s="261">
        <v>199501</v>
      </c>
      <c r="D89" s="237">
        <f t="shared" si="10"/>
        <v>11.130236185383247</v>
      </c>
      <c r="E89" s="261">
        <v>536219</v>
      </c>
      <c r="F89" s="237">
        <f t="shared" si="10"/>
        <v>11.112515567012228</v>
      </c>
    </row>
    <row r="90" spans="1:6" s="245" customFormat="1" ht="18" customHeight="1">
      <c r="A90" s="257" t="s">
        <v>328</v>
      </c>
      <c r="B90" s="260"/>
      <c r="C90" s="138">
        <v>199667</v>
      </c>
      <c r="D90" s="237">
        <f t="shared" si="10"/>
        <v>11.099549852825795</v>
      </c>
      <c r="E90" s="138">
        <v>536255</v>
      </c>
      <c r="F90" s="237">
        <f t="shared" si="10"/>
        <v>11.099486202038623</v>
      </c>
    </row>
    <row r="91" spans="1:6" s="245" customFormat="1" ht="12.65" customHeight="1">
      <c r="A91" s="257" t="s">
        <v>0</v>
      </c>
      <c r="B91" s="260"/>
      <c r="C91" s="138">
        <v>199683</v>
      </c>
      <c r="D91" s="237">
        <f t="shared" si="10"/>
        <v>11.052839401809699</v>
      </c>
      <c r="E91" s="138">
        <v>536166</v>
      </c>
      <c r="F91" s="237">
        <f t="shared" si="10"/>
        <v>11.101533182342816</v>
      </c>
    </row>
    <row r="92" spans="1:6" s="245" customFormat="1" ht="12.65" customHeight="1">
      <c r="A92" s="257" t="s">
        <v>1</v>
      </c>
      <c r="B92" s="260"/>
      <c r="C92" s="138">
        <v>199792</v>
      </c>
      <c r="D92" s="237">
        <f t="shared" si="10"/>
        <v>10.991855827027997</v>
      </c>
      <c r="E92" s="138">
        <v>536144</v>
      </c>
      <c r="F92" s="237">
        <f t="shared" si="10"/>
        <v>11.108025606008166</v>
      </c>
    </row>
    <row r="93" spans="1:6" s="245" customFormat="1" ht="12.65" customHeight="1">
      <c r="A93" s="257" t="s">
        <v>2</v>
      </c>
      <c r="B93" s="260"/>
      <c r="C93" s="138">
        <v>200147</v>
      </c>
      <c r="D93" s="237">
        <v>1.3895361796113503</v>
      </c>
      <c r="E93" s="138">
        <v>535661</v>
      </c>
      <c r="F93" s="237">
        <v>3.4175073485753771E-2</v>
      </c>
    </row>
    <row r="94" spans="1:6" s="245" customFormat="1" ht="12.65" customHeight="1">
      <c r="A94" s="257" t="s">
        <v>3</v>
      </c>
      <c r="B94" s="260"/>
      <c r="C94" s="138">
        <v>200956</v>
      </c>
      <c r="D94" s="237">
        <f t="shared" ref="D94:D157" si="11">(C94/C82-1)*100</f>
        <v>1.4335036039492044</v>
      </c>
      <c r="E94" s="138">
        <v>535899</v>
      </c>
      <c r="F94" s="237">
        <f t="shared" ref="F94:F157" si="12">(E94/E82-1)*100</f>
        <v>-1.0821763686263974E-2</v>
      </c>
    </row>
    <row r="95" spans="1:6" s="245" customFormat="1" ht="12.65" customHeight="1">
      <c r="A95" s="257" t="s">
        <v>4</v>
      </c>
      <c r="B95" s="260"/>
      <c r="C95" s="138">
        <v>201247</v>
      </c>
      <c r="D95" s="237">
        <f t="shared" si="11"/>
        <v>1.4958568899692937</v>
      </c>
      <c r="E95" s="138">
        <v>535963</v>
      </c>
      <c r="F95" s="237">
        <f t="shared" si="12"/>
        <v>1.8658352504807851E-3</v>
      </c>
    </row>
    <row r="96" spans="1:6" s="245" customFormat="1" ht="12.65" customHeight="1">
      <c r="A96" s="257" t="s">
        <v>5</v>
      </c>
      <c r="B96" s="260"/>
      <c r="C96" s="138">
        <v>201443</v>
      </c>
      <c r="D96" s="237">
        <f t="shared" si="11"/>
        <v>1.4856872248027564</v>
      </c>
      <c r="E96" s="138">
        <v>536005</v>
      </c>
      <c r="F96" s="237">
        <f t="shared" si="12"/>
        <v>9.70234330248676E-3</v>
      </c>
    </row>
    <row r="97" spans="1:6" s="245" customFormat="1" ht="12.65" customHeight="1">
      <c r="A97" s="257" t="s">
        <v>6</v>
      </c>
      <c r="B97" s="260"/>
      <c r="C97" s="138">
        <v>201648</v>
      </c>
      <c r="D97" s="237">
        <f t="shared" si="11"/>
        <v>1.5010117483615693</v>
      </c>
      <c r="E97" s="138">
        <v>536208</v>
      </c>
      <c r="F97" s="237">
        <f t="shared" si="12"/>
        <v>3.693960933564E-2</v>
      </c>
    </row>
    <row r="98" spans="1:6" s="245" customFormat="1" ht="12.65" customHeight="1">
      <c r="A98" s="257" t="s">
        <v>7</v>
      </c>
      <c r="B98" s="260"/>
      <c r="C98" s="138">
        <v>201683</v>
      </c>
      <c r="D98" s="237">
        <f t="shared" si="11"/>
        <v>1.4190816701112885</v>
      </c>
      <c r="E98" s="138">
        <v>536176</v>
      </c>
      <c r="F98" s="237">
        <f t="shared" si="12"/>
        <v>1.828092180615748E-2</v>
      </c>
    </row>
    <row r="99" spans="1:6" s="245" customFormat="1" ht="12.65" customHeight="1">
      <c r="A99" s="257" t="s">
        <v>10</v>
      </c>
      <c r="B99" s="260"/>
      <c r="C99" s="261">
        <v>201902</v>
      </c>
      <c r="D99" s="237">
        <f t="shared" si="11"/>
        <v>1.4119171635081473</v>
      </c>
      <c r="E99" s="261">
        <v>536256</v>
      </c>
      <c r="F99" s="237">
        <f t="shared" si="12"/>
        <v>3.5256786931481265E-2</v>
      </c>
    </row>
    <row r="100" spans="1:6" s="245" customFormat="1" ht="12.65" customHeight="1">
      <c r="A100" s="257" t="s">
        <v>8</v>
      </c>
      <c r="B100" s="260"/>
      <c r="C100" s="261">
        <v>202032</v>
      </c>
      <c r="D100" s="237">
        <f t="shared" si="11"/>
        <v>1.3855503309563311</v>
      </c>
      <c r="E100" s="261">
        <v>536350</v>
      </c>
      <c r="F100" s="237">
        <f t="shared" si="12"/>
        <v>3.8422513354618992E-2</v>
      </c>
    </row>
    <row r="101" spans="1:6" s="245" customFormat="1" ht="12.65" customHeight="1">
      <c r="A101" s="257" t="s">
        <v>9</v>
      </c>
      <c r="B101" s="260"/>
      <c r="C101" s="261">
        <v>202220</v>
      </c>
      <c r="D101" s="237">
        <f t="shared" si="11"/>
        <v>1.3629004365892872</v>
      </c>
      <c r="E101" s="261">
        <v>536375</v>
      </c>
      <c r="F101" s="237">
        <f t="shared" si="12"/>
        <v>2.9092590900359205E-2</v>
      </c>
    </row>
    <row r="102" spans="1:6" s="245" customFormat="1" ht="18" customHeight="1">
      <c r="A102" s="257" t="s">
        <v>329</v>
      </c>
      <c r="B102" s="262"/>
      <c r="C102" s="263">
        <v>202160</v>
      </c>
      <c r="D102" s="237">
        <f t="shared" si="11"/>
        <v>1.2485788838416001</v>
      </c>
      <c r="E102" s="261">
        <v>536170</v>
      </c>
      <c r="F102" s="237">
        <f t="shared" si="12"/>
        <v>-1.5850668059036455E-2</v>
      </c>
    </row>
    <row r="103" spans="1:6" s="245" customFormat="1" ht="12.65" customHeight="1">
      <c r="A103" s="257" t="s">
        <v>0</v>
      </c>
      <c r="B103" s="262"/>
      <c r="C103" s="263">
        <v>202218</v>
      </c>
      <c r="D103" s="237">
        <f t="shared" si="11"/>
        <v>1.2695121768002249</v>
      </c>
      <c r="E103" s="261">
        <v>536068</v>
      </c>
      <c r="F103" s="237">
        <f t="shared" si="12"/>
        <v>-1.8277921390019713E-2</v>
      </c>
    </row>
    <row r="104" spans="1:6" s="245" customFormat="1" ht="12.65" customHeight="1">
      <c r="A104" s="257" t="s">
        <v>1</v>
      </c>
      <c r="B104" s="262"/>
      <c r="C104" s="263">
        <v>202281</v>
      </c>
      <c r="D104" s="237">
        <f t="shared" si="11"/>
        <v>1.2457956274525506</v>
      </c>
      <c r="E104" s="261">
        <v>535919</v>
      </c>
      <c r="F104" s="237">
        <f t="shared" si="12"/>
        <v>-4.1966337401888598E-2</v>
      </c>
    </row>
    <row r="105" spans="1:6" s="245" customFormat="1" ht="12.65" customHeight="1">
      <c r="A105" s="257" t="s">
        <v>2</v>
      </c>
      <c r="B105" s="262"/>
      <c r="C105" s="263">
        <v>202627</v>
      </c>
      <c r="D105" s="237">
        <f>(C105/C93-1)*100</f>
        <v>1.2390892693870059</v>
      </c>
      <c r="E105" s="261">
        <v>535571</v>
      </c>
      <c r="F105" s="237">
        <f t="shared" si="12"/>
        <v>-1.6801671206234658E-2</v>
      </c>
    </row>
    <row r="106" spans="1:6" s="245" customFormat="1" ht="12.65" customHeight="1">
      <c r="A106" s="257" t="s">
        <v>3</v>
      </c>
      <c r="B106" s="262"/>
      <c r="C106" s="263">
        <v>203396</v>
      </c>
      <c r="D106" s="237">
        <f t="shared" si="11"/>
        <v>1.214196142439139</v>
      </c>
      <c r="E106" s="261">
        <v>535756</v>
      </c>
      <c r="F106" s="237">
        <f t="shared" si="12"/>
        <v>-2.6684132644394509E-2</v>
      </c>
    </row>
    <row r="107" spans="1:6" s="245" customFormat="1" ht="12.65" customHeight="1">
      <c r="A107" s="257" t="s">
        <v>4</v>
      </c>
      <c r="B107" s="262"/>
      <c r="C107" s="263">
        <v>203677</v>
      </c>
      <c r="D107" s="237">
        <f t="shared" si="11"/>
        <v>1.2074714157229716</v>
      </c>
      <c r="E107" s="261">
        <v>535908</v>
      </c>
      <c r="F107" s="237">
        <f t="shared" si="12"/>
        <v>-1.0261902407437962E-2</v>
      </c>
    </row>
    <row r="108" spans="1:6" s="245" customFormat="1" ht="12.65" customHeight="1">
      <c r="A108" s="257" t="s">
        <v>5</v>
      </c>
      <c r="B108" s="262"/>
      <c r="C108" s="263">
        <v>203999</v>
      </c>
      <c r="D108" s="237">
        <f t="shared" si="11"/>
        <v>1.2688452812954498</v>
      </c>
      <c r="E108" s="261">
        <v>536070</v>
      </c>
      <c r="F108" s="237">
        <f t="shared" si="12"/>
        <v>1.2126752548957676E-2</v>
      </c>
    </row>
    <row r="109" spans="1:6" s="245" customFormat="1" ht="12.65" customHeight="1">
      <c r="A109" s="257" t="s">
        <v>6</v>
      </c>
      <c r="B109" s="262"/>
      <c r="C109" s="263">
        <v>204150</v>
      </c>
      <c r="D109" s="237">
        <f t="shared" si="11"/>
        <v>1.2407760057129291</v>
      </c>
      <c r="E109" s="261">
        <v>536248</v>
      </c>
      <c r="F109" s="237">
        <f t="shared" si="12"/>
        <v>7.4597917226082444E-3</v>
      </c>
    </row>
    <row r="110" spans="1:6" s="245" customFormat="1" ht="12.65" customHeight="1">
      <c r="A110" s="257" t="s">
        <v>7</v>
      </c>
      <c r="B110" s="262"/>
      <c r="C110" s="263">
        <v>204353</v>
      </c>
      <c r="D110" s="237">
        <f t="shared" si="11"/>
        <v>1.3238597204523916</v>
      </c>
      <c r="E110" s="261">
        <v>536361</v>
      </c>
      <c r="F110" s="237">
        <f t="shared" si="12"/>
        <v>3.4503595834212142E-2</v>
      </c>
    </row>
    <row r="111" spans="1:6" s="245" customFormat="1" ht="12.65" customHeight="1">
      <c r="A111" s="257" t="s">
        <v>10</v>
      </c>
      <c r="B111" s="262"/>
      <c r="C111" s="263">
        <v>204571</v>
      </c>
      <c r="D111" s="237">
        <f t="shared" si="11"/>
        <v>1.3219284603421366</v>
      </c>
      <c r="E111" s="261">
        <v>536502</v>
      </c>
      <c r="F111" s="237">
        <f t="shared" si="12"/>
        <v>4.5873612602931324E-2</v>
      </c>
    </row>
    <row r="112" spans="1:6" s="245" customFormat="1" ht="12.65" customHeight="1">
      <c r="A112" s="257" t="s">
        <v>8</v>
      </c>
      <c r="B112" s="262"/>
      <c r="C112" s="263">
        <v>204806</v>
      </c>
      <c r="D112" s="237">
        <f t="shared" si="11"/>
        <v>1.3730498138908587</v>
      </c>
      <c r="E112" s="261">
        <v>536511</v>
      </c>
      <c r="F112" s="237">
        <f t="shared" si="12"/>
        <v>3.0017712314722722E-2</v>
      </c>
    </row>
    <row r="113" spans="1:6" s="245" customFormat="1" ht="12" customHeight="1">
      <c r="A113" s="264" t="s">
        <v>9</v>
      </c>
      <c r="B113" s="239"/>
      <c r="C113" s="265">
        <v>205123</v>
      </c>
      <c r="D113" s="237">
        <f t="shared" si="11"/>
        <v>1.4355652259914864</v>
      </c>
      <c r="E113" s="266">
        <v>536565</v>
      </c>
      <c r="F113" s="237">
        <f t="shared" si="12"/>
        <v>3.5422978326726806E-2</v>
      </c>
    </row>
    <row r="114" spans="1:6" s="245" customFormat="1" ht="18" customHeight="1">
      <c r="A114" s="257" t="s">
        <v>330</v>
      </c>
      <c r="B114" s="260"/>
      <c r="C114" s="266">
        <v>205179</v>
      </c>
      <c r="D114" s="237">
        <f t="shared" si="11"/>
        <v>1.4933715868618913</v>
      </c>
      <c r="E114" s="266">
        <v>536533</v>
      </c>
      <c r="F114" s="237">
        <f t="shared" si="12"/>
        <v>6.7702407818415189E-2</v>
      </c>
    </row>
    <row r="115" spans="1:6" s="245" customFormat="1" ht="12" customHeight="1">
      <c r="A115" s="257" t="s">
        <v>0</v>
      </c>
      <c r="B115" s="260"/>
      <c r="C115" s="266">
        <v>205281</v>
      </c>
      <c r="D115" s="237">
        <f t="shared" si="11"/>
        <v>1.5147019553155561</v>
      </c>
      <c r="E115" s="266">
        <v>536409</v>
      </c>
      <c r="F115" s="237">
        <f t="shared" si="12"/>
        <v>6.3611332890611827E-2</v>
      </c>
    </row>
    <row r="116" spans="1:6" s="245" customFormat="1" ht="12" customHeight="1">
      <c r="A116" s="257" t="s">
        <v>1</v>
      </c>
      <c r="B116" s="260"/>
      <c r="C116" s="266">
        <v>205298</v>
      </c>
      <c r="D116" s="237">
        <f t="shared" si="11"/>
        <v>1.4914895615505186</v>
      </c>
      <c r="E116" s="266">
        <v>536189</v>
      </c>
      <c r="F116" s="237">
        <f t="shared" si="12"/>
        <v>5.0380747836897832E-2</v>
      </c>
    </row>
    <row r="117" spans="1:6" s="245" customFormat="1" ht="12" customHeight="1">
      <c r="A117" s="257" t="s">
        <v>2</v>
      </c>
      <c r="B117" s="260"/>
      <c r="C117" s="266">
        <v>205664</v>
      </c>
      <c r="D117" s="237">
        <f t="shared" si="11"/>
        <v>1.4988130900620344</v>
      </c>
      <c r="E117" s="266">
        <v>535968</v>
      </c>
      <c r="F117" s="237">
        <f t="shared" si="12"/>
        <v>7.4126493032666829E-2</v>
      </c>
    </row>
    <row r="118" spans="1:6" s="245" customFormat="1" ht="12" customHeight="1">
      <c r="A118" s="257" t="s">
        <v>3</v>
      </c>
      <c r="B118" s="260"/>
      <c r="C118" s="266">
        <v>206180</v>
      </c>
      <c r="D118" s="237">
        <f t="shared" si="11"/>
        <v>1.3687584809927378</v>
      </c>
      <c r="E118" s="266">
        <v>536053</v>
      </c>
      <c r="F118" s="237">
        <f t="shared" si="12"/>
        <v>5.5435683408111558E-2</v>
      </c>
    </row>
    <row r="119" spans="1:6" s="245" customFormat="1" ht="12" customHeight="1">
      <c r="A119" s="257" t="s">
        <v>4</v>
      </c>
      <c r="B119" s="260"/>
      <c r="C119" s="266">
        <v>206327</v>
      </c>
      <c r="D119" s="237">
        <f t="shared" si="11"/>
        <v>1.3010796506232936</v>
      </c>
      <c r="E119" s="266">
        <v>536065</v>
      </c>
      <c r="F119" s="237">
        <f t="shared" si="12"/>
        <v>2.9296073206586115E-2</v>
      </c>
    </row>
    <row r="120" spans="1:6" s="245" customFormat="1" ht="12" customHeight="1">
      <c r="A120" s="257" t="s">
        <v>5</v>
      </c>
      <c r="B120" s="260"/>
      <c r="C120" s="266">
        <v>206642</v>
      </c>
      <c r="D120" s="237">
        <f t="shared" si="11"/>
        <v>1.2955945862479723</v>
      </c>
      <c r="E120" s="266">
        <v>536215</v>
      </c>
      <c r="F120" s="237">
        <f t="shared" si="12"/>
        <v>2.704870632566081E-2</v>
      </c>
    </row>
    <row r="121" spans="1:6" s="245" customFormat="1" ht="12" customHeight="1">
      <c r="A121" s="257" t="s">
        <v>6</v>
      </c>
      <c r="B121" s="260"/>
      <c r="C121" s="266">
        <v>206771</v>
      </c>
      <c r="D121" s="237">
        <f t="shared" si="11"/>
        <v>1.283859906931184</v>
      </c>
      <c r="E121" s="266">
        <v>536225</v>
      </c>
      <c r="F121" s="237">
        <f t="shared" si="12"/>
        <v>-4.2890602855449877E-3</v>
      </c>
    </row>
    <row r="122" spans="1:6" s="245" customFormat="1" ht="12.65" customHeight="1">
      <c r="A122" s="257" t="s">
        <v>7</v>
      </c>
      <c r="B122" s="260"/>
      <c r="C122" s="266">
        <v>206967</v>
      </c>
      <c r="D122" s="237">
        <f t="shared" si="11"/>
        <v>1.2791591021418913</v>
      </c>
      <c r="E122" s="266">
        <v>536434</v>
      </c>
      <c r="F122" s="237">
        <f t="shared" si="12"/>
        <v>1.3610236389305364E-2</v>
      </c>
    </row>
    <row r="123" spans="1:6" s="245" customFormat="1" ht="12.65" customHeight="1">
      <c r="A123" s="257" t="s">
        <v>10</v>
      </c>
      <c r="B123" s="260"/>
      <c r="C123" s="266">
        <v>207078</v>
      </c>
      <c r="D123" s="237">
        <f t="shared" si="11"/>
        <v>1.2254913941858847</v>
      </c>
      <c r="E123" s="266">
        <v>536447</v>
      </c>
      <c r="F123" s="237">
        <f t="shared" si="12"/>
        <v>-1.0251592724719316E-2</v>
      </c>
    </row>
    <row r="124" spans="1:6" ht="12" customHeight="1">
      <c r="A124" s="257" t="s">
        <v>8</v>
      </c>
      <c r="B124" s="260"/>
      <c r="C124" s="239">
        <v>207319</v>
      </c>
      <c r="D124" s="237">
        <f t="shared" si="11"/>
        <v>1.2270148335497888</v>
      </c>
      <c r="E124" s="266">
        <v>536576</v>
      </c>
      <c r="F124" s="237">
        <f t="shared" si="12"/>
        <v>1.2115315436211915E-2</v>
      </c>
    </row>
    <row r="125" spans="1:6" ht="12" customHeight="1">
      <c r="A125" s="264" t="s">
        <v>9</v>
      </c>
      <c r="B125" s="267"/>
      <c r="C125" s="266">
        <v>207494</v>
      </c>
      <c r="D125" s="237">
        <f t="shared" si="11"/>
        <v>1.1558918307551957</v>
      </c>
      <c r="E125" s="266">
        <v>536488</v>
      </c>
      <c r="F125" s="237">
        <f t="shared" si="12"/>
        <v>-1.4350544668395582E-2</v>
      </c>
    </row>
    <row r="126" spans="1:6" ht="18" customHeight="1">
      <c r="A126" s="257" t="s">
        <v>331</v>
      </c>
      <c r="B126" s="260"/>
      <c r="C126" s="266">
        <v>207564</v>
      </c>
      <c r="D126" s="237">
        <f t="shared" si="11"/>
        <v>1.162399660783997</v>
      </c>
      <c r="E126" s="266">
        <v>536382</v>
      </c>
      <c r="F126" s="237">
        <f t="shared" si="12"/>
        <v>-2.8143655655854527E-2</v>
      </c>
    </row>
    <row r="127" spans="1:6" ht="12" customHeight="1">
      <c r="A127" s="257" t="s">
        <v>0</v>
      </c>
      <c r="B127" s="260"/>
      <c r="C127" s="266">
        <v>207694</v>
      </c>
      <c r="D127" s="237">
        <f t="shared" si="11"/>
        <v>1.1754619277965395</v>
      </c>
      <c r="E127" s="266">
        <v>536285</v>
      </c>
      <c r="F127" s="237">
        <f t="shared" si="12"/>
        <v>-2.3116688944446739E-2</v>
      </c>
    </row>
    <row r="128" spans="1:6" ht="12" customHeight="1">
      <c r="A128" s="257" t="s">
        <v>1</v>
      </c>
      <c r="B128" s="260"/>
      <c r="C128" s="266">
        <v>207694</v>
      </c>
      <c r="D128" s="237">
        <f t="shared" si="11"/>
        <v>1.1670839462634808</v>
      </c>
      <c r="E128" s="266">
        <v>536055</v>
      </c>
      <c r="F128" s="237">
        <f t="shared" si="12"/>
        <v>-2.4991187808776072E-2</v>
      </c>
    </row>
    <row r="129" spans="1:6" ht="12" customHeight="1">
      <c r="A129" s="257" t="s">
        <v>2</v>
      </c>
      <c r="B129" s="260"/>
      <c r="C129" s="266">
        <v>208063</v>
      </c>
      <c r="D129" s="237">
        <f t="shared" si="11"/>
        <v>1.1664656916135163</v>
      </c>
      <c r="E129" s="266">
        <v>535837</v>
      </c>
      <c r="F129" s="237">
        <f t="shared" si="12"/>
        <v>-2.4441757716875401E-2</v>
      </c>
    </row>
    <row r="130" spans="1:6" ht="12" customHeight="1">
      <c r="A130" s="257" t="s">
        <v>3</v>
      </c>
      <c r="B130" s="260"/>
      <c r="C130" s="266">
        <v>208622</v>
      </c>
      <c r="D130" s="237">
        <f t="shared" si="11"/>
        <v>1.1844019788534332</v>
      </c>
      <c r="E130" s="266">
        <v>535975</v>
      </c>
      <c r="F130" s="237">
        <f t="shared" si="12"/>
        <v>-1.4550800014179188E-2</v>
      </c>
    </row>
    <row r="131" spans="1:6" ht="12" customHeight="1">
      <c r="A131" s="257" t="s">
        <v>4</v>
      </c>
      <c r="B131" s="260"/>
      <c r="C131" s="266">
        <v>208884</v>
      </c>
      <c r="D131" s="237">
        <f t="shared" si="11"/>
        <v>1.2392949056594604</v>
      </c>
      <c r="E131" s="266">
        <v>536136</v>
      </c>
      <c r="F131" s="237">
        <f t="shared" si="12"/>
        <v>1.32446624942828E-2</v>
      </c>
    </row>
    <row r="132" spans="1:6" ht="12" customHeight="1">
      <c r="A132" s="257" t="s">
        <v>5</v>
      </c>
      <c r="B132" s="260"/>
      <c r="C132" s="266">
        <v>209112</v>
      </c>
      <c r="D132" s="237">
        <f t="shared" si="11"/>
        <v>1.1953039556334089</v>
      </c>
      <c r="E132" s="266">
        <v>536151</v>
      </c>
      <c r="F132" s="237">
        <f t="shared" si="12"/>
        <v>-1.1935510942440164E-2</v>
      </c>
    </row>
    <row r="133" spans="1:6" ht="12" customHeight="1">
      <c r="A133" s="257" t="s">
        <v>6</v>
      </c>
      <c r="B133" s="260"/>
      <c r="C133" s="266">
        <v>209278</v>
      </c>
      <c r="D133" s="237">
        <f t="shared" si="11"/>
        <v>1.2124524232121514</v>
      </c>
      <c r="E133" s="266">
        <v>536291</v>
      </c>
      <c r="F133" s="237">
        <f t="shared" si="12"/>
        <v>1.2308266119642752E-2</v>
      </c>
    </row>
    <row r="134" spans="1:6" ht="12" customHeight="1">
      <c r="A134" s="257" t="s">
        <v>7</v>
      </c>
      <c r="B134" s="260"/>
      <c r="C134" s="266">
        <v>209367</v>
      </c>
      <c r="D134" s="237">
        <f t="shared" si="11"/>
        <v>1.1596051544449093</v>
      </c>
      <c r="E134" s="266">
        <v>536367</v>
      </c>
      <c r="F134" s="237">
        <f t="shared" si="12"/>
        <v>-1.2489886919919702E-2</v>
      </c>
    </row>
    <row r="135" spans="1:6" ht="12" customHeight="1">
      <c r="A135" s="257" t="s">
        <v>10</v>
      </c>
      <c r="B135" s="260"/>
      <c r="C135" s="266">
        <v>205587</v>
      </c>
      <c r="D135" s="237">
        <f t="shared" si="11"/>
        <v>-0.72001854373714425</v>
      </c>
      <c r="E135" s="266">
        <v>536270</v>
      </c>
      <c r="F135" s="237">
        <f t="shared" si="12"/>
        <v>-3.2994871813996074E-2</v>
      </c>
    </row>
    <row r="136" spans="1:6" ht="12" customHeight="1">
      <c r="A136" s="257" t="s">
        <v>8</v>
      </c>
      <c r="B136" s="260"/>
      <c r="C136" s="266">
        <v>205728</v>
      </c>
      <c r="D136" s="237">
        <f t="shared" si="11"/>
        <v>-0.76741639695349084</v>
      </c>
      <c r="E136" s="266">
        <v>536249</v>
      </c>
      <c r="F136" s="237">
        <f t="shared" si="12"/>
        <v>-6.0941972805339528E-2</v>
      </c>
    </row>
    <row r="137" spans="1:6" ht="12" customHeight="1">
      <c r="A137" s="264" t="s">
        <v>9</v>
      </c>
      <c r="B137" s="267"/>
      <c r="C137" s="266">
        <v>205847</v>
      </c>
      <c r="D137" s="237">
        <f t="shared" si="11"/>
        <v>-0.79375789179446654</v>
      </c>
      <c r="E137" s="266">
        <v>536255</v>
      </c>
      <c r="F137" s="237">
        <f t="shared" si="12"/>
        <v>-4.3430607953953704E-2</v>
      </c>
    </row>
    <row r="138" spans="1:6" ht="19.5" customHeight="1">
      <c r="A138" s="264" t="s">
        <v>219</v>
      </c>
      <c r="B138" s="267"/>
      <c r="C138" s="266">
        <v>205924</v>
      </c>
      <c r="D138" s="237">
        <f t="shared" si="11"/>
        <v>-0.79011774681544411</v>
      </c>
      <c r="E138" s="266">
        <v>536290</v>
      </c>
      <c r="F138" s="237">
        <f t="shared" si="12"/>
        <v>-1.7151955136451846E-2</v>
      </c>
    </row>
    <row r="139" spans="1:6" ht="12" customHeight="1">
      <c r="A139" s="264" t="s">
        <v>332</v>
      </c>
      <c r="B139" s="267"/>
      <c r="C139" s="266">
        <v>206052</v>
      </c>
      <c r="D139" s="237">
        <f t="shared" si="11"/>
        <v>-0.79058615077951533</v>
      </c>
      <c r="E139" s="266">
        <v>536252</v>
      </c>
      <c r="F139" s="237">
        <f t="shared" si="12"/>
        <v>-6.1534445304323171E-3</v>
      </c>
    </row>
    <row r="140" spans="1:6" ht="12" customHeight="1">
      <c r="A140" s="264" t="s">
        <v>223</v>
      </c>
      <c r="B140" s="267"/>
      <c r="C140" s="266">
        <v>206049</v>
      </c>
      <c r="D140" s="237">
        <f t="shared" si="11"/>
        <v>-0.79203058345450605</v>
      </c>
      <c r="E140" s="266">
        <v>536077</v>
      </c>
      <c r="F140" s="237">
        <f t="shared" si="12"/>
        <v>4.1040564867422802E-3</v>
      </c>
    </row>
    <row r="141" spans="1:6" ht="12" customHeight="1">
      <c r="A141" s="264" t="s">
        <v>224</v>
      </c>
      <c r="B141" s="239"/>
      <c r="C141" s="265">
        <v>206500</v>
      </c>
      <c r="D141" s="237">
        <f t="shared" si="11"/>
        <v>-0.75121477629371824</v>
      </c>
      <c r="E141" s="266">
        <v>535877</v>
      </c>
      <c r="F141" s="237">
        <f t="shared" si="12"/>
        <v>7.4649566939255507E-3</v>
      </c>
    </row>
    <row r="142" spans="1:6" ht="12" customHeight="1">
      <c r="A142" s="264" t="s">
        <v>241</v>
      </c>
      <c r="B142" s="239"/>
      <c r="C142" s="265">
        <v>207112</v>
      </c>
      <c r="D142" s="237">
        <f t="shared" si="11"/>
        <v>-0.72379710672891839</v>
      </c>
      <c r="E142" s="266">
        <v>536140</v>
      </c>
      <c r="F142" s="237">
        <f t="shared" si="12"/>
        <v>3.0785017957923877E-2</v>
      </c>
    </row>
    <row r="143" spans="1:6" ht="12" customHeight="1">
      <c r="A143" s="264" t="s">
        <v>242</v>
      </c>
      <c r="B143" s="239"/>
      <c r="C143" s="265">
        <v>207265</v>
      </c>
      <c r="D143" s="237">
        <f t="shared" si="11"/>
        <v>-0.77507133145668927</v>
      </c>
      <c r="E143" s="266">
        <v>536184</v>
      </c>
      <c r="F143" s="237">
        <f t="shared" si="12"/>
        <v>8.9529522359965696E-3</v>
      </c>
    </row>
    <row r="144" spans="1:6" ht="12" customHeight="1">
      <c r="A144" s="264" t="s">
        <v>243</v>
      </c>
      <c r="B144" s="239"/>
      <c r="C144" s="265">
        <v>207488</v>
      </c>
      <c r="D144" s="237">
        <f t="shared" si="11"/>
        <v>-0.77661731512299603</v>
      </c>
      <c r="E144" s="266">
        <v>536236</v>
      </c>
      <c r="F144" s="237">
        <f t="shared" si="12"/>
        <v>1.5853742695615125E-2</v>
      </c>
    </row>
    <row r="145" spans="1:6" ht="12" customHeight="1">
      <c r="A145" s="264" t="s">
        <v>244</v>
      </c>
      <c r="B145" s="239"/>
      <c r="C145" s="265">
        <v>207687</v>
      </c>
      <c r="D145" s="237">
        <f t="shared" si="11"/>
        <v>-0.76023280038991503</v>
      </c>
      <c r="E145" s="266">
        <v>536385</v>
      </c>
      <c r="F145" s="237">
        <f t="shared" si="12"/>
        <v>1.7527797408489754E-2</v>
      </c>
    </row>
    <row r="146" spans="1:6" ht="12" customHeight="1">
      <c r="A146" s="264" t="s">
        <v>245</v>
      </c>
      <c r="B146" s="239"/>
      <c r="C146" s="265">
        <v>207773</v>
      </c>
      <c r="D146" s="237">
        <f t="shared" si="11"/>
        <v>-0.76134252293819094</v>
      </c>
      <c r="E146" s="266">
        <v>536416</v>
      </c>
      <c r="F146" s="237">
        <f t="shared" si="12"/>
        <v>9.1355359296940719E-3</v>
      </c>
    </row>
    <row r="147" spans="1:6" ht="12" customHeight="1">
      <c r="A147" s="264" t="s">
        <v>246</v>
      </c>
      <c r="B147" s="239"/>
      <c r="C147" s="265">
        <v>207875</v>
      </c>
      <c r="D147" s="237">
        <f t="shared" si="11"/>
        <v>1.1129108358018724</v>
      </c>
      <c r="E147" s="266">
        <v>536370</v>
      </c>
      <c r="F147" s="237">
        <f t="shared" si="12"/>
        <v>1.8647323176756991E-2</v>
      </c>
    </row>
    <row r="148" spans="1:6" ht="12" customHeight="1">
      <c r="A148" s="264" t="s">
        <v>247</v>
      </c>
      <c r="B148" s="239"/>
      <c r="C148" s="265">
        <v>208025</v>
      </c>
      <c r="D148" s="237">
        <f t="shared" si="11"/>
        <v>1.1165227873697336</v>
      </c>
      <c r="E148" s="266">
        <v>536469</v>
      </c>
      <c r="F148" s="237">
        <f t="shared" si="12"/>
        <v>4.1025717530485117E-2</v>
      </c>
    </row>
    <row r="149" spans="1:6" ht="12" customHeight="1">
      <c r="A149" s="264" t="s">
        <v>248</v>
      </c>
      <c r="B149" s="239"/>
      <c r="C149" s="265">
        <v>208140</v>
      </c>
      <c r="D149" s="237">
        <f t="shared" si="11"/>
        <v>1.1139341355472787</v>
      </c>
      <c r="E149" s="266">
        <v>536446</v>
      </c>
      <c r="F149" s="237">
        <f t="shared" si="12"/>
        <v>3.5617383520891721E-2</v>
      </c>
    </row>
    <row r="150" spans="1:6" ht="19.5" customHeight="1">
      <c r="A150" s="264" t="s">
        <v>257</v>
      </c>
      <c r="B150" s="267"/>
      <c r="C150" s="266">
        <v>208192</v>
      </c>
      <c r="D150" s="237">
        <f t="shared" si="11"/>
        <v>1.1013772071249539</v>
      </c>
      <c r="E150" s="266">
        <v>536248</v>
      </c>
      <c r="F150" s="237">
        <f t="shared" si="12"/>
        <v>-7.8315836580911125E-3</v>
      </c>
    </row>
    <row r="151" spans="1:6" ht="12" customHeight="1">
      <c r="A151" s="264" t="s">
        <v>332</v>
      </c>
      <c r="B151" s="267"/>
      <c r="C151" s="266">
        <v>208283</v>
      </c>
      <c r="D151" s="237">
        <f t="shared" si="11"/>
        <v>1.0827363966377401</v>
      </c>
      <c r="E151" s="266">
        <v>536218</v>
      </c>
      <c r="F151" s="237">
        <f t="shared" si="12"/>
        <v>-6.3403026935082707E-3</v>
      </c>
    </row>
    <row r="152" spans="1:6" ht="12" customHeight="1">
      <c r="A152" s="264" t="s">
        <v>223</v>
      </c>
      <c r="B152" s="267"/>
      <c r="C152" s="266">
        <v>208230</v>
      </c>
      <c r="D152" s="237">
        <f t="shared" si="11"/>
        <v>1.0584860882605573</v>
      </c>
      <c r="E152" s="266">
        <v>535889</v>
      </c>
      <c r="F152" s="237">
        <f t="shared" si="12"/>
        <v>-3.5069588883684943E-2</v>
      </c>
    </row>
    <row r="153" spans="1:6" ht="12" customHeight="1">
      <c r="A153" s="264" t="s">
        <v>224</v>
      </c>
      <c r="B153" s="239"/>
      <c r="C153" s="265">
        <v>208748</v>
      </c>
      <c r="D153" s="237">
        <f t="shared" si="11"/>
        <v>1.0886198547215509</v>
      </c>
      <c r="E153" s="266">
        <v>535837</v>
      </c>
      <c r="F153" s="237">
        <f t="shared" si="12"/>
        <v>-7.4643994797285451E-3</v>
      </c>
    </row>
    <row r="154" spans="1:6" ht="12" customHeight="1">
      <c r="A154" s="264" t="s">
        <v>241</v>
      </c>
      <c r="B154" s="239"/>
      <c r="C154" s="265">
        <v>209377</v>
      </c>
      <c r="D154" s="237">
        <f t="shared" si="11"/>
        <v>1.0936111862180908</v>
      </c>
      <c r="E154" s="266">
        <v>535950</v>
      </c>
      <c r="F154" s="237">
        <f t="shared" si="12"/>
        <v>-3.5438504868134935E-2</v>
      </c>
    </row>
    <row r="155" spans="1:6" ht="12" customHeight="1">
      <c r="A155" s="264" t="s">
        <v>242</v>
      </c>
      <c r="B155" s="239"/>
      <c r="C155" s="265">
        <v>209571</v>
      </c>
      <c r="D155" s="237">
        <f t="shared" si="11"/>
        <v>1.1125853376112715</v>
      </c>
      <c r="E155" s="266">
        <v>536050</v>
      </c>
      <c r="F155" s="237">
        <f t="shared" si="12"/>
        <v>-2.4991420855524638E-2</v>
      </c>
    </row>
    <row r="156" spans="1:6" ht="12" customHeight="1">
      <c r="A156" s="264" t="s">
        <v>243</v>
      </c>
      <c r="B156" s="239"/>
      <c r="C156" s="265">
        <v>209796</v>
      </c>
      <c r="D156" s="237">
        <f t="shared" si="11"/>
        <v>1.1123534855027817</v>
      </c>
      <c r="E156" s="266">
        <v>536095</v>
      </c>
      <c r="F156" s="237">
        <f t="shared" si="12"/>
        <v>-2.6294392767367558E-2</v>
      </c>
    </row>
    <row r="157" spans="1:6" ht="12" customHeight="1">
      <c r="A157" s="264" t="s">
        <v>244</v>
      </c>
      <c r="B157" s="239"/>
      <c r="C157" s="265">
        <v>208152</v>
      </c>
      <c r="D157" s="237">
        <f t="shared" si="11"/>
        <v>0.22389461064005189</v>
      </c>
      <c r="E157" s="266">
        <v>536064</v>
      </c>
      <c r="F157" s="237">
        <f t="shared" si="12"/>
        <v>-5.9845073967390583E-2</v>
      </c>
    </row>
    <row r="158" spans="1:6" ht="12" customHeight="1">
      <c r="A158" s="264" t="s">
        <v>245</v>
      </c>
      <c r="B158" s="239"/>
      <c r="C158" s="265">
        <v>208308</v>
      </c>
      <c r="D158" s="237">
        <f t="shared" ref="D158:D173" si="13">(C158/C146-1)*100</f>
        <v>0.25749255196776399</v>
      </c>
      <c r="E158" s="266">
        <v>536277</v>
      </c>
      <c r="F158" s="237">
        <f t="shared" ref="F158:F173" si="14">(E158/E146-1)*100</f>
        <v>-2.591272445265913E-2</v>
      </c>
    </row>
    <row r="159" spans="1:6" ht="12" customHeight="1">
      <c r="A159" s="264" t="s">
        <v>246</v>
      </c>
      <c r="B159" s="239"/>
      <c r="C159" s="265">
        <v>208473</v>
      </c>
      <c r="D159" s="237">
        <f t="shared" si="13"/>
        <v>0.28767288033673122</v>
      </c>
      <c r="E159" s="266">
        <v>536300</v>
      </c>
      <c r="F159" s="237">
        <f t="shared" si="14"/>
        <v>-1.3050692618898907E-2</v>
      </c>
    </row>
    <row r="160" spans="1:6" ht="12" customHeight="1">
      <c r="A160" s="264" t="s">
        <v>247</v>
      </c>
      <c r="B160" s="239"/>
      <c r="C160" s="265">
        <v>208610</v>
      </c>
      <c r="D160" s="237">
        <f t="shared" si="13"/>
        <v>0.28121619997596436</v>
      </c>
      <c r="E160" s="266">
        <v>536334</v>
      </c>
      <c r="F160" s="237">
        <f t="shared" si="14"/>
        <v>-2.5164548184519742E-2</v>
      </c>
    </row>
    <row r="161" spans="1:6" ht="12" customHeight="1">
      <c r="A161" s="264" t="s">
        <v>248</v>
      </c>
      <c r="B161" s="239"/>
      <c r="C161" s="265">
        <v>208770</v>
      </c>
      <c r="D161" s="237">
        <f t="shared" si="13"/>
        <v>0.30268088786393754</v>
      </c>
      <c r="E161" s="266">
        <v>536333</v>
      </c>
      <c r="F161" s="237">
        <f t="shared" si="14"/>
        <v>-2.1064561950312477E-2</v>
      </c>
    </row>
    <row r="162" spans="1:6" ht="19.5" customHeight="1">
      <c r="A162" s="264" t="s">
        <v>265</v>
      </c>
      <c r="B162" s="267"/>
      <c r="C162" s="266">
        <v>209527</v>
      </c>
      <c r="D162" s="237">
        <f t="shared" si="13"/>
        <v>0.64123501383337445</v>
      </c>
      <c r="E162" s="266">
        <v>536323</v>
      </c>
      <c r="F162" s="237">
        <f>(E162/E150-1)*100</f>
        <v>1.3986066148508058E-2</v>
      </c>
    </row>
    <row r="163" spans="1:6" ht="12" customHeight="1">
      <c r="A163" s="264" t="s">
        <v>332</v>
      </c>
      <c r="B163" s="267"/>
      <c r="C163" s="266">
        <v>209604</v>
      </c>
      <c r="D163" s="237">
        <f t="shared" si="13"/>
        <v>0.63423323074855986</v>
      </c>
      <c r="E163" s="266">
        <v>536203</v>
      </c>
      <c r="F163" s="237">
        <f t="shared" si="14"/>
        <v>-2.7973697264926933E-3</v>
      </c>
    </row>
    <row r="164" spans="1:6" ht="12" customHeight="1">
      <c r="A164" s="264" t="s">
        <v>223</v>
      </c>
      <c r="B164" s="267"/>
      <c r="C164" s="266">
        <v>209611</v>
      </c>
      <c r="D164" s="237">
        <f t="shared" si="13"/>
        <v>0.66320895164000415</v>
      </c>
      <c r="E164" s="266">
        <v>536030</v>
      </c>
      <c r="F164" s="237">
        <f t="shared" si="14"/>
        <v>2.6311418969227063E-2</v>
      </c>
    </row>
    <row r="165" spans="1:6" ht="12" customHeight="1">
      <c r="A165" s="264" t="s">
        <v>224</v>
      </c>
      <c r="B165" s="239"/>
      <c r="C165" s="265">
        <v>209749</v>
      </c>
      <c r="D165" s="237">
        <f t="shared" si="13"/>
        <v>0.47952555234063166</v>
      </c>
      <c r="E165" s="266">
        <v>535448</v>
      </c>
      <c r="F165" s="237">
        <f t="shared" si="14"/>
        <v>-7.2596703848371025E-2</v>
      </c>
    </row>
    <row r="166" spans="1:6" ht="12" customHeight="1">
      <c r="A166" s="264" t="s">
        <v>241</v>
      </c>
      <c r="B166" s="239"/>
      <c r="C166" s="265">
        <v>210539</v>
      </c>
      <c r="D166" s="237">
        <f t="shared" si="13"/>
        <v>0.55497977332754633</v>
      </c>
      <c r="E166" s="266">
        <v>535711</v>
      </c>
      <c r="F166" s="237">
        <f t="shared" si="14"/>
        <v>-4.4593712100005067E-2</v>
      </c>
    </row>
    <row r="167" spans="1:6" ht="12" customHeight="1">
      <c r="A167" s="264" t="s">
        <v>242</v>
      </c>
      <c r="B167" s="239"/>
      <c r="C167" s="265">
        <v>210664</v>
      </c>
      <c r="D167" s="237">
        <f t="shared" si="13"/>
        <v>0.52154162551116823</v>
      </c>
      <c r="E167" s="266">
        <v>535686</v>
      </c>
      <c r="F167" s="237">
        <f t="shared" si="14"/>
        <v>-6.7904113422256884E-2</v>
      </c>
    </row>
    <row r="168" spans="1:6" ht="12" customHeight="1">
      <c r="A168" s="264" t="s">
        <v>243</v>
      </c>
      <c r="B168" s="239"/>
      <c r="C168" s="265">
        <v>210861</v>
      </c>
      <c r="D168" s="237">
        <f t="shared" si="13"/>
        <v>0.50763598924670195</v>
      </c>
      <c r="E168" s="266">
        <v>535777</v>
      </c>
      <c r="F168" s="237">
        <f t="shared" si="14"/>
        <v>-5.9317844784967377E-2</v>
      </c>
    </row>
    <row r="169" spans="1:6" ht="12" customHeight="1">
      <c r="A169" s="264" t="s">
        <v>244</v>
      </c>
      <c r="B169" s="239"/>
      <c r="C169" s="265">
        <v>211007</v>
      </c>
      <c r="D169" s="237">
        <f t="shared" si="13"/>
        <v>1.3715938352742318</v>
      </c>
      <c r="E169" s="266">
        <v>535799</v>
      </c>
      <c r="F169" s="237">
        <f t="shared" si="14"/>
        <v>-4.9434395893033223E-2</v>
      </c>
    </row>
    <row r="170" spans="1:6" ht="12" customHeight="1">
      <c r="A170" s="264" t="s">
        <v>245</v>
      </c>
      <c r="B170" s="239"/>
      <c r="C170" s="265">
        <v>211113</v>
      </c>
      <c r="D170" s="237">
        <f t="shared" si="13"/>
        <v>1.3465637421510523</v>
      </c>
      <c r="E170" s="266">
        <v>535743</v>
      </c>
      <c r="F170" s="237">
        <f t="shared" si="14"/>
        <v>-9.9575405993546084E-2</v>
      </c>
    </row>
    <row r="171" spans="1:6" ht="12" customHeight="1">
      <c r="A171" s="264" t="s">
        <v>246</v>
      </c>
      <c r="B171" s="239"/>
      <c r="C171" s="265">
        <v>211235</v>
      </c>
      <c r="D171" s="237">
        <f t="shared" si="13"/>
        <v>1.3248718059412967</v>
      </c>
      <c r="E171" s="266">
        <v>535783</v>
      </c>
      <c r="F171" s="237">
        <f t="shared" si="14"/>
        <v>-9.6401267947043845E-2</v>
      </c>
    </row>
    <row r="172" spans="1:6" ht="12" customHeight="1">
      <c r="A172" s="264" t="s">
        <v>247</v>
      </c>
      <c r="B172" s="239"/>
      <c r="C172" s="265">
        <v>211367</v>
      </c>
      <c r="D172" s="237">
        <f>(C172/C160-1)*100</f>
        <v>1.3216049086812731</v>
      </c>
      <c r="E172" s="266">
        <v>535831</v>
      </c>
      <c r="F172" s="237">
        <f t="shared" si="14"/>
        <v>-9.3784843026922804E-2</v>
      </c>
    </row>
    <row r="173" spans="1:6" ht="12" customHeight="1">
      <c r="A173" s="264" t="s">
        <v>248</v>
      </c>
      <c r="B173" s="239"/>
      <c r="C173" s="265">
        <v>211402</v>
      </c>
      <c r="D173" s="237">
        <f t="shared" si="13"/>
        <v>1.2607175360444423</v>
      </c>
      <c r="E173" s="266">
        <v>535727</v>
      </c>
      <c r="F173" s="237">
        <f t="shared" si="14"/>
        <v>-0.1129895046547591</v>
      </c>
    </row>
    <row r="174" spans="1:6" ht="19.5" customHeight="1">
      <c r="A174" s="264" t="s">
        <v>292</v>
      </c>
      <c r="B174" s="267"/>
      <c r="C174" s="266">
        <v>211336</v>
      </c>
      <c r="D174" s="237">
        <f>(C174/C162-1)*100</f>
        <v>0.86337321681693169</v>
      </c>
      <c r="E174" s="266">
        <v>535573</v>
      </c>
      <c r="F174" s="237">
        <f>(E174/E162-1)*100</f>
        <v>-0.13984110321578758</v>
      </c>
    </row>
    <row r="175" spans="1:6" ht="12" customHeight="1">
      <c r="A175" s="264" t="s">
        <v>332</v>
      </c>
      <c r="B175" s="267"/>
      <c r="C175" s="266">
        <v>211289</v>
      </c>
      <c r="D175" s="237">
        <f t="shared" ref="D175:D203" si="15">(C175/C163-1)*100</f>
        <v>0.80389687219708517</v>
      </c>
      <c r="E175" s="266">
        <v>535282</v>
      </c>
      <c r="F175" s="237">
        <f t="shared" ref="F175:F203" si="16">(E175/E163-1)*100</f>
        <v>-0.17176330606132328</v>
      </c>
    </row>
    <row r="176" spans="1:6" ht="12" customHeight="1">
      <c r="A176" s="264" t="s">
        <v>223</v>
      </c>
      <c r="B176" s="267"/>
      <c r="C176" s="266">
        <v>211363</v>
      </c>
      <c r="D176" s="237">
        <f t="shared" si="15"/>
        <v>0.83583399726159247</v>
      </c>
      <c r="E176" s="266">
        <v>535024</v>
      </c>
      <c r="F176" s="237">
        <f t="shared" si="16"/>
        <v>-0.1876760629069274</v>
      </c>
    </row>
    <row r="177" spans="1:6" ht="12" customHeight="1">
      <c r="A177" s="264" t="s">
        <v>224</v>
      </c>
      <c r="B177" s="239"/>
      <c r="C177" s="265">
        <v>211776</v>
      </c>
      <c r="D177" s="237">
        <f t="shared" si="15"/>
        <v>0.96639316516407003</v>
      </c>
      <c r="E177" s="266">
        <v>534185</v>
      </c>
      <c r="F177" s="237">
        <f t="shared" si="16"/>
        <v>-0.23587724671676469</v>
      </c>
    </row>
    <row r="178" spans="1:6" ht="12" customHeight="1">
      <c r="A178" s="264" t="s">
        <v>241</v>
      </c>
      <c r="B178" s="239"/>
      <c r="C178" s="265">
        <v>212410</v>
      </c>
      <c r="D178" s="237">
        <f t="shared" si="15"/>
        <v>0.88867145754467636</v>
      </c>
      <c r="E178" s="266">
        <v>534599</v>
      </c>
      <c r="F178" s="237">
        <f t="shared" si="16"/>
        <v>-0.20757460645758341</v>
      </c>
    </row>
    <row r="179" spans="1:6" ht="12" customHeight="1">
      <c r="A179" s="264" t="s">
        <v>242</v>
      </c>
      <c r="B179" s="239"/>
      <c r="C179" s="265">
        <v>212679</v>
      </c>
      <c r="D179" s="237">
        <f t="shared" si="15"/>
        <v>0.95649944936011533</v>
      </c>
      <c r="E179" s="266">
        <v>534722</v>
      </c>
      <c r="F179" s="237">
        <f t="shared" si="16"/>
        <v>-0.17995616835235761</v>
      </c>
    </row>
    <row r="180" spans="1:6" ht="12" customHeight="1">
      <c r="A180" s="264" t="s">
        <v>243</v>
      </c>
      <c r="B180" s="239"/>
      <c r="C180" s="265">
        <v>212759</v>
      </c>
      <c r="D180" s="237">
        <f t="shared" si="15"/>
        <v>0.90011903576290297</v>
      </c>
      <c r="E180" s="266">
        <v>534640</v>
      </c>
      <c r="F180" s="237">
        <f t="shared" si="16"/>
        <v>-0.21221515667899649</v>
      </c>
    </row>
    <row r="181" spans="1:6" ht="12" customHeight="1">
      <c r="A181" s="264" t="s">
        <v>244</v>
      </c>
      <c r="B181" s="239"/>
      <c r="C181" s="265">
        <v>212901</v>
      </c>
      <c r="D181" s="237">
        <f t="shared" si="15"/>
        <v>0.89760055353613755</v>
      </c>
      <c r="E181" s="266">
        <v>534649</v>
      </c>
      <c r="F181" s="237">
        <f t="shared" si="16"/>
        <v>-0.21463272607824546</v>
      </c>
    </row>
    <row r="182" spans="1:6" ht="12" customHeight="1">
      <c r="A182" s="264" t="s">
        <v>245</v>
      </c>
      <c r="B182" s="239"/>
      <c r="C182" s="265">
        <v>213042</v>
      </c>
      <c r="D182" s="237">
        <f t="shared" si="15"/>
        <v>0.91372866663823604</v>
      </c>
      <c r="E182" s="266">
        <v>534707</v>
      </c>
      <c r="F182" s="237">
        <f t="shared" si="16"/>
        <v>-0.19337630169689035</v>
      </c>
    </row>
    <row r="183" spans="1:6" ht="12" customHeight="1">
      <c r="A183" s="264" t="s">
        <v>246</v>
      </c>
      <c r="B183" s="239"/>
      <c r="C183" s="265">
        <v>213158</v>
      </c>
      <c r="D183" s="237">
        <f t="shared" si="15"/>
        <v>0.91036049897033067</v>
      </c>
      <c r="E183" s="266">
        <v>534794</v>
      </c>
      <c r="F183" s="237">
        <f t="shared" si="16"/>
        <v>-0.18458965663337157</v>
      </c>
    </row>
    <row r="184" spans="1:6" ht="12" customHeight="1">
      <c r="A184" s="264" t="s">
        <v>247</v>
      </c>
      <c r="B184" s="239"/>
      <c r="C184" s="265">
        <v>213316</v>
      </c>
      <c r="D184" s="237">
        <f t="shared" si="15"/>
        <v>0.92209285271589447</v>
      </c>
      <c r="E184" s="266">
        <v>534813</v>
      </c>
      <c r="F184" s="237">
        <f t="shared" si="16"/>
        <v>-0.18998527520803776</v>
      </c>
    </row>
    <row r="185" spans="1:6" ht="12" customHeight="1">
      <c r="A185" s="264" t="s">
        <v>248</v>
      </c>
      <c r="B185" s="239"/>
      <c r="C185" s="265">
        <v>213385</v>
      </c>
      <c r="D185" s="237">
        <f t="shared" si="15"/>
        <v>0.93802329211645219</v>
      </c>
      <c r="E185" s="266">
        <v>534719</v>
      </c>
      <c r="F185" s="237">
        <f t="shared" si="16"/>
        <v>-0.18815553444198052</v>
      </c>
    </row>
    <row r="186" spans="1:6" ht="19.5" customHeight="1">
      <c r="A186" s="264" t="s">
        <v>298</v>
      </c>
      <c r="B186" s="267"/>
      <c r="C186" s="266">
        <v>213386</v>
      </c>
      <c r="D186" s="237">
        <f t="shared" si="15"/>
        <v>0.97001930575009165</v>
      </c>
      <c r="E186" s="266">
        <v>534665</v>
      </c>
      <c r="F186" s="237">
        <f t="shared" si="16"/>
        <v>-0.16953804616737234</v>
      </c>
    </row>
    <row r="187" spans="1:6" ht="12" customHeight="1">
      <c r="A187" s="264" t="s">
        <v>332</v>
      </c>
      <c r="B187" s="267"/>
      <c r="C187" s="266">
        <v>213310</v>
      </c>
      <c r="D187" s="237">
        <f t="shared" si="15"/>
        <v>0.95650980410717512</v>
      </c>
      <c r="E187" s="266">
        <v>534287</v>
      </c>
      <c r="F187" s="237">
        <f t="shared" si="16"/>
        <v>-0.18588332878743952</v>
      </c>
    </row>
    <row r="188" spans="1:6" ht="12" customHeight="1">
      <c r="A188" s="264" t="s">
        <v>223</v>
      </c>
      <c r="B188" s="267"/>
      <c r="C188" s="266">
        <v>213309</v>
      </c>
      <c r="D188" s="237">
        <f t="shared" si="15"/>
        <v>0.92069094401574514</v>
      </c>
      <c r="E188" s="266">
        <v>533946</v>
      </c>
      <c r="F188" s="237">
        <f t="shared" si="16"/>
        <v>-0.20148628846556882</v>
      </c>
    </row>
    <row r="189" spans="1:6" ht="12" customHeight="1">
      <c r="A189" s="264" t="s">
        <v>224</v>
      </c>
      <c r="B189" s="239"/>
      <c r="C189" s="265">
        <v>213687</v>
      </c>
      <c r="D189" s="237">
        <f t="shared" si="15"/>
        <v>0.90236854034451142</v>
      </c>
      <c r="E189" s="266">
        <v>532971</v>
      </c>
      <c r="F189" s="237">
        <f t="shared" si="16"/>
        <v>-0.22726209084867888</v>
      </c>
    </row>
    <row r="190" spans="1:6" ht="12" customHeight="1">
      <c r="A190" s="264" t="s">
        <v>241</v>
      </c>
      <c r="B190" s="239"/>
      <c r="C190" s="265">
        <v>214144</v>
      </c>
      <c r="D190" s="237">
        <f t="shared" si="15"/>
        <v>0.81634574643378865</v>
      </c>
      <c r="E190" s="266">
        <v>533165</v>
      </c>
      <c r="F190" s="237">
        <f t="shared" si="16"/>
        <v>-0.26823843666000657</v>
      </c>
    </row>
    <row r="191" spans="1:6" ht="12" customHeight="1">
      <c r="A191" s="264" t="s">
        <v>242</v>
      </c>
      <c r="B191" s="239"/>
      <c r="C191" s="265">
        <v>214266</v>
      </c>
      <c r="D191" s="237">
        <f t="shared" si="15"/>
        <v>0.7461949698841952</v>
      </c>
      <c r="E191" s="266">
        <v>533106</v>
      </c>
      <c r="F191" s="237">
        <f t="shared" si="16"/>
        <v>-0.30221311260805184</v>
      </c>
    </row>
    <row r="192" spans="1:6" ht="12" customHeight="1">
      <c r="A192" s="264" t="s">
        <v>243</v>
      </c>
      <c r="B192" s="239"/>
      <c r="C192" s="265">
        <v>214367</v>
      </c>
      <c r="D192" s="237">
        <f t="shared" si="15"/>
        <v>0.75578471416015702</v>
      </c>
      <c r="E192" s="266">
        <v>532997</v>
      </c>
      <c r="F192" s="237">
        <f t="shared" si="16"/>
        <v>-0.30730959150082615</v>
      </c>
    </row>
    <row r="193" spans="1:6" ht="12" customHeight="1">
      <c r="A193" s="264" t="s">
        <v>244</v>
      </c>
      <c r="B193" s="239"/>
      <c r="C193" s="265">
        <v>214436</v>
      </c>
      <c r="D193" s="237">
        <f t="shared" si="15"/>
        <v>0.72099238613252403</v>
      </c>
      <c r="E193" s="266">
        <v>532922</v>
      </c>
      <c r="F193" s="237">
        <f t="shared" si="16"/>
        <v>-0.3230156607419099</v>
      </c>
    </row>
    <row r="194" spans="1:6" ht="12" customHeight="1">
      <c r="A194" s="264" t="s">
        <v>245</v>
      </c>
      <c r="B194" s="239"/>
      <c r="C194" s="265">
        <v>214636</v>
      </c>
      <c r="D194" s="237">
        <f t="shared" si="15"/>
        <v>0.74820927328882458</v>
      </c>
      <c r="E194" s="266">
        <v>533068</v>
      </c>
      <c r="F194" s="237">
        <f t="shared" si="16"/>
        <v>-0.3065230116680695</v>
      </c>
    </row>
    <row r="195" spans="1:6" ht="12" customHeight="1">
      <c r="A195" s="264" t="s">
        <v>246</v>
      </c>
      <c r="B195" s="239"/>
      <c r="C195" s="268">
        <v>212801</v>
      </c>
      <c r="D195" s="237">
        <f>(C195/C183-1)*100</f>
        <v>-0.16748139877461599</v>
      </c>
      <c r="E195" s="140">
        <v>535664</v>
      </c>
      <c r="F195" s="237">
        <f t="shared" si="16"/>
        <v>0.16267946162447089</v>
      </c>
    </row>
    <row r="196" spans="1:6" ht="12" customHeight="1">
      <c r="A196" s="264" t="s">
        <v>247</v>
      </c>
      <c r="B196" s="239"/>
      <c r="C196" s="268">
        <v>212950</v>
      </c>
      <c r="D196" s="237">
        <f t="shared" si="15"/>
        <v>-0.17157644058579669</v>
      </c>
      <c r="E196" s="140">
        <v>535734</v>
      </c>
      <c r="F196" s="237">
        <f t="shared" si="16"/>
        <v>0.17220972564242487</v>
      </c>
    </row>
    <row r="197" spans="1:6" ht="12" customHeight="1">
      <c r="A197" s="264" t="s">
        <v>248</v>
      </c>
      <c r="B197" s="267"/>
      <c r="C197" s="140">
        <v>213086</v>
      </c>
      <c r="D197" s="237">
        <f t="shared" si="15"/>
        <v>-0.14012231412704468</v>
      </c>
      <c r="E197" s="140">
        <v>535620</v>
      </c>
      <c r="F197" s="237">
        <f t="shared" si="16"/>
        <v>0.16849971667360908</v>
      </c>
    </row>
    <row r="198" spans="1:6" ht="19.5" customHeight="1">
      <c r="A198" s="264" t="s">
        <v>308</v>
      </c>
      <c r="B198" s="267"/>
      <c r="C198" s="140">
        <v>213133</v>
      </c>
      <c r="D198" s="237">
        <f t="shared" si="15"/>
        <v>-0.11856447939414538</v>
      </c>
      <c r="E198" s="140">
        <v>535614</v>
      </c>
      <c r="F198" s="237">
        <f t="shared" si="16"/>
        <v>0.17749431887257305</v>
      </c>
    </row>
    <row r="199" spans="1:6" ht="12" customHeight="1">
      <c r="A199" s="264" t="s">
        <v>332</v>
      </c>
      <c r="B199" s="267"/>
      <c r="C199" s="266">
        <v>213164</v>
      </c>
      <c r="D199" s="237">
        <f t="shared" si="15"/>
        <v>-6.8444986170357325E-2</v>
      </c>
      <c r="E199" s="266">
        <v>535335</v>
      </c>
      <c r="F199" s="237">
        <f t="shared" si="16"/>
        <v>0.19614926060338433</v>
      </c>
    </row>
    <row r="200" spans="1:6" ht="12.75" customHeight="1">
      <c r="A200" s="264" t="s">
        <v>223</v>
      </c>
      <c r="B200" s="267"/>
      <c r="C200" s="202">
        <v>213203</v>
      </c>
      <c r="D200" s="237">
        <f t="shared" si="15"/>
        <v>-4.969316812698521E-2</v>
      </c>
      <c r="E200" s="202">
        <v>535192</v>
      </c>
      <c r="F200" s="237">
        <f t="shared" si="16"/>
        <v>0.23335693122525925</v>
      </c>
    </row>
    <row r="201" spans="1:6" ht="12.75" customHeight="1">
      <c r="A201" s="264" t="s">
        <v>224</v>
      </c>
      <c r="B201" s="267"/>
      <c r="C201" s="202">
        <v>213562</v>
      </c>
      <c r="D201" s="237">
        <f t="shared" si="15"/>
        <v>-5.8496773317984196E-2</v>
      </c>
      <c r="E201" s="202">
        <v>534462</v>
      </c>
      <c r="F201" s="237">
        <f t="shared" si="16"/>
        <v>0.27975255689334233</v>
      </c>
    </row>
    <row r="202" spans="1:6">
      <c r="A202" s="264" t="s">
        <v>241</v>
      </c>
      <c r="B202" s="267"/>
      <c r="C202" s="202">
        <v>214188</v>
      </c>
      <c r="D202" s="237">
        <f t="shared" si="15"/>
        <v>2.054692169755068E-2</v>
      </c>
      <c r="E202" s="202">
        <v>534738</v>
      </c>
      <c r="F202" s="237">
        <f t="shared" si="16"/>
        <v>0.2950306190391272</v>
      </c>
    </row>
    <row r="203" spans="1:6">
      <c r="A203" s="264" t="s">
        <v>242</v>
      </c>
      <c r="B203" s="267"/>
      <c r="C203" s="202">
        <v>214348</v>
      </c>
      <c r="D203" s="237">
        <f t="shared" si="15"/>
        <v>3.8270187523914423E-2</v>
      </c>
      <c r="E203" s="202">
        <v>534729</v>
      </c>
      <c r="F203" s="237">
        <f t="shared" si="16"/>
        <v>0.30444226851695788</v>
      </c>
    </row>
    <row r="204" spans="1:6">
      <c r="A204" s="264" t="s">
        <v>243</v>
      </c>
      <c r="B204" s="267"/>
      <c r="C204" s="202">
        <v>214568</v>
      </c>
      <c r="D204" s="237">
        <f t="shared" ref="D204:D210" si="17">(C204/C192-1)*100</f>
        <v>9.3764432025444933E-2</v>
      </c>
      <c r="E204" s="202">
        <v>534795</v>
      </c>
      <c r="F204" s="237">
        <f t="shared" ref="F204:F210" si="18">(E204/E192-1)*100</f>
        <v>0.33733773360826724</v>
      </c>
    </row>
    <row r="205" spans="1:6">
      <c r="A205" s="264" t="s">
        <v>244</v>
      </c>
      <c r="B205" s="267"/>
      <c r="C205" s="202">
        <v>214629</v>
      </c>
      <c r="D205" s="237">
        <f t="shared" si="17"/>
        <v>9.0003544181005424E-2</v>
      </c>
      <c r="E205" s="202">
        <v>534696</v>
      </c>
      <c r="F205" s="237">
        <f t="shared" si="18"/>
        <v>0.33288173503813745</v>
      </c>
    </row>
    <row r="206" spans="1:6">
      <c r="A206" s="264" t="s">
        <v>245</v>
      </c>
      <c r="B206" s="267"/>
      <c r="C206" s="202">
        <v>214694</v>
      </c>
      <c r="D206" s="237">
        <f t="shared" si="17"/>
        <v>2.702249389663347E-2</v>
      </c>
      <c r="E206" s="202">
        <v>534516</v>
      </c>
      <c r="F206" s="237">
        <f t="shared" si="18"/>
        <v>0.27163513848138532</v>
      </c>
    </row>
    <row r="207" spans="1:6">
      <c r="A207" s="264" t="s">
        <v>246</v>
      </c>
      <c r="B207" s="267"/>
      <c r="C207" s="202">
        <v>214838</v>
      </c>
      <c r="D207" s="237">
        <f t="shared" si="17"/>
        <v>0.95723234383298106</v>
      </c>
      <c r="E207" s="202">
        <v>534452</v>
      </c>
      <c r="F207" s="237">
        <f t="shared" si="18"/>
        <v>-0.22626123838824785</v>
      </c>
    </row>
    <row r="208" spans="1:6">
      <c r="A208" s="264" t="s">
        <v>247</v>
      </c>
      <c r="B208" s="267"/>
      <c r="C208" s="202">
        <v>215066</v>
      </c>
      <c r="D208" s="237">
        <f t="shared" si="17"/>
        <v>0.99366048368161319</v>
      </c>
      <c r="E208" s="202">
        <v>534468</v>
      </c>
      <c r="F208" s="237">
        <f t="shared" si="18"/>
        <v>-0.23631130374401899</v>
      </c>
    </row>
    <row r="209" spans="1:6">
      <c r="A209" s="264" t="s">
        <v>248</v>
      </c>
      <c r="B209" s="267"/>
      <c r="C209" s="269">
        <v>215135</v>
      </c>
      <c r="D209" s="237">
        <f t="shared" si="17"/>
        <v>0.96158358596998283</v>
      </c>
      <c r="E209" s="239">
        <v>534362</v>
      </c>
      <c r="F209" s="237">
        <f t="shared" si="18"/>
        <v>-0.23486800343527348</v>
      </c>
    </row>
    <row r="210" spans="1:6" ht="19.75" customHeight="1">
      <c r="A210" s="264" t="s">
        <v>360</v>
      </c>
      <c r="B210" s="267"/>
      <c r="C210" s="140">
        <v>215010</v>
      </c>
      <c r="D210" s="237">
        <f t="shared" si="17"/>
        <v>0.88067075488076352</v>
      </c>
      <c r="E210" s="140">
        <v>534117</v>
      </c>
      <c r="F210" s="237">
        <f t="shared" si="18"/>
        <v>-0.27949232096248222</v>
      </c>
    </row>
    <row r="211" spans="1:6" ht="12" customHeight="1">
      <c r="A211" s="264" t="s">
        <v>221</v>
      </c>
      <c r="B211" s="267"/>
      <c r="C211" s="140">
        <v>215035</v>
      </c>
      <c r="D211" s="237">
        <f t="shared" ref="D211:D218" si="19">(C211/C199-1)*100</f>
        <v>0.87772794655758268</v>
      </c>
      <c r="E211" s="140">
        <v>533891</v>
      </c>
      <c r="F211" s="237">
        <f t="shared" ref="F211:F217" si="20">(E211/E199-1)*100</f>
        <v>-0.26973764091643426</v>
      </c>
    </row>
    <row r="212" spans="1:6" ht="12.75" customHeight="1">
      <c r="A212" s="264" t="s">
        <v>223</v>
      </c>
      <c r="B212" s="267"/>
      <c r="C212" s="202">
        <v>215228</v>
      </c>
      <c r="D212" s="237">
        <f t="shared" si="19"/>
        <v>0.94979901783744936</v>
      </c>
      <c r="E212" s="140">
        <v>533818</v>
      </c>
      <c r="F212" s="237">
        <f t="shared" si="20"/>
        <v>-0.25673029492219168</v>
      </c>
    </row>
    <row r="213" spans="1:6" ht="12.75" customHeight="1">
      <c r="A213" s="264" t="s">
        <v>224</v>
      </c>
      <c r="B213" s="267"/>
      <c r="C213" s="202">
        <v>215718</v>
      </c>
      <c r="D213" s="237">
        <f t="shared" si="19"/>
        <v>1.0095428962081376</v>
      </c>
      <c r="E213" s="202">
        <v>533077</v>
      </c>
      <c r="F213" s="237">
        <f t="shared" si="20"/>
        <v>-0.25913909688621839</v>
      </c>
    </row>
    <row r="214" spans="1:6">
      <c r="A214" s="264" t="s">
        <v>241</v>
      </c>
      <c r="B214" s="267"/>
      <c r="C214" s="202">
        <v>216153</v>
      </c>
      <c r="D214" s="237">
        <f t="shared" si="19"/>
        <v>0.917418342764309</v>
      </c>
      <c r="E214" s="202">
        <v>533111</v>
      </c>
      <c r="F214" s="237">
        <f t="shared" si="20"/>
        <v>-0.30426115219042149</v>
      </c>
    </row>
    <row r="215" spans="1:6">
      <c r="A215" s="264" t="s">
        <v>242</v>
      </c>
      <c r="B215" s="267"/>
      <c r="C215" s="202">
        <v>216341</v>
      </c>
      <c r="D215" s="237">
        <f t="shared" si="19"/>
        <v>0.92979640584469614</v>
      </c>
      <c r="E215" s="202">
        <v>533159</v>
      </c>
      <c r="F215" s="237">
        <f t="shared" si="20"/>
        <v>-0.29360666805055002</v>
      </c>
    </row>
    <row r="216" spans="1:6">
      <c r="A216" s="264" t="s">
        <v>243</v>
      </c>
      <c r="B216" s="267"/>
      <c r="C216" s="202">
        <v>216504</v>
      </c>
      <c r="D216" s="237">
        <f t="shared" si="19"/>
        <v>0.90227806569478375</v>
      </c>
      <c r="E216" s="202">
        <v>533197</v>
      </c>
      <c r="F216" s="237">
        <f t="shared" si="20"/>
        <v>-0.29880608457446556</v>
      </c>
    </row>
    <row r="217" spans="1:6">
      <c r="A217" s="264" t="s">
        <v>244</v>
      </c>
      <c r="B217" s="267"/>
      <c r="C217" s="202">
        <v>216585</v>
      </c>
      <c r="D217" s="237">
        <f t="shared" si="19"/>
        <v>0.91134003326671653</v>
      </c>
      <c r="E217" s="202">
        <v>533096</v>
      </c>
      <c r="F217" s="237">
        <f t="shared" si="20"/>
        <v>-0.29923545341652424</v>
      </c>
    </row>
    <row r="218" spans="1:6">
      <c r="A218" s="264" t="s">
        <v>245</v>
      </c>
      <c r="B218" s="267"/>
      <c r="C218" s="202">
        <v>216663</v>
      </c>
      <c r="D218" s="237">
        <f t="shared" si="19"/>
        <v>0.91711924879129825</v>
      </c>
      <c r="E218" s="202">
        <v>533000</v>
      </c>
      <c r="F218" s="237">
        <f>(E218/E206-1)*100</f>
        <v>-0.28362107027666283</v>
      </c>
    </row>
    <row r="219" spans="1:6">
      <c r="A219" s="264" t="s">
        <v>246</v>
      </c>
      <c r="B219" s="267"/>
      <c r="C219" s="202">
        <v>216774</v>
      </c>
      <c r="D219" s="237">
        <f>(C219/C207-1)*100</f>
        <v>0.90114411789348203</v>
      </c>
      <c r="E219" s="202">
        <v>532994</v>
      </c>
      <c r="F219" s="237">
        <f>(E219/E207-1)*100</f>
        <v>-0.27280279613510761</v>
      </c>
    </row>
    <row r="220" spans="1:6">
      <c r="A220" s="264" t="s">
        <v>247</v>
      </c>
      <c r="B220" s="267"/>
      <c r="C220" s="202">
        <v>216880</v>
      </c>
      <c r="D220" s="237">
        <f>(C220/C208-1)*100</f>
        <v>0.84346200701179708</v>
      </c>
      <c r="E220" s="202">
        <v>533000</v>
      </c>
      <c r="F220" s="237">
        <f>(E220/E208-1)*100</f>
        <v>-0.27466564883210642</v>
      </c>
    </row>
    <row r="221" spans="1:6">
      <c r="A221" s="264" t="s">
        <v>248</v>
      </c>
      <c r="B221" s="267"/>
      <c r="C221" s="269">
        <v>216918</v>
      </c>
      <c r="D221" s="237">
        <f>(C221/C209-1)*100</f>
        <v>0.82878192762683156</v>
      </c>
      <c r="E221" s="239">
        <v>532859</v>
      </c>
      <c r="F221" s="237">
        <f>(E221/E209-1)*100</f>
        <v>-0.28127000048656647</v>
      </c>
    </row>
    <row r="222" spans="1:6" ht="19.75" customHeight="1">
      <c r="A222" s="264" t="s">
        <v>390</v>
      </c>
      <c r="B222" s="267"/>
      <c r="C222" s="76">
        <v>216854</v>
      </c>
      <c r="D222" s="96">
        <f t="shared" ref="D222:D223" si="21">(C222/C210-1)*100</f>
        <v>0.85763452862657186</v>
      </c>
      <c r="E222" s="76">
        <v>532605</v>
      </c>
      <c r="F222" s="96">
        <f t="shared" ref="F222:F223" si="22">(E222/E210-1)*100</f>
        <v>-0.28308404338375226</v>
      </c>
    </row>
    <row r="223" spans="1:6" ht="12" customHeight="1">
      <c r="A223" s="264" t="s">
        <v>221</v>
      </c>
      <c r="B223" s="267"/>
      <c r="C223" s="76">
        <v>216896</v>
      </c>
      <c r="D223" s="96">
        <f t="shared" si="21"/>
        <v>0.86544050968446751</v>
      </c>
      <c r="E223" s="76">
        <v>532422</v>
      </c>
      <c r="F223" s="96">
        <f t="shared" si="22"/>
        <v>-0.27514979649404525</v>
      </c>
    </row>
    <row r="224" spans="1:6" ht="12.75" customHeight="1">
      <c r="A224" s="264" t="s">
        <v>223</v>
      </c>
      <c r="B224" s="267"/>
      <c r="C224" s="76">
        <v>216957</v>
      </c>
      <c r="D224" s="96">
        <f t="shared" ref="D224" si="23">(C224/C212-1)*100</f>
        <v>0.80333413868083348</v>
      </c>
      <c r="E224" s="76">
        <v>532249</v>
      </c>
      <c r="F224" s="96">
        <f t="shared" ref="F224" si="24">(E224/E212-1)*100</f>
        <v>-0.29392039983664464</v>
      </c>
    </row>
    <row r="225" spans="1:6" ht="12.75" customHeight="1">
      <c r="A225" s="264" t="s">
        <v>224</v>
      </c>
      <c r="B225" s="267"/>
      <c r="C225" s="76">
        <v>217340</v>
      </c>
      <c r="D225" s="96">
        <f t="shared" ref="D225" si="25">(C225/C213-1)*100</f>
        <v>0.75190758304823913</v>
      </c>
      <c r="E225" s="76">
        <v>531526</v>
      </c>
      <c r="F225" s="96">
        <f t="shared" ref="F225" si="26">(E225/E213-1)*100</f>
        <v>-0.29095233896792028</v>
      </c>
    </row>
    <row r="226" spans="1:6">
      <c r="A226" s="264" t="s">
        <v>241</v>
      </c>
      <c r="B226" s="267"/>
      <c r="C226" s="76">
        <v>217998</v>
      </c>
      <c r="D226" s="96">
        <f t="shared" ref="D226" si="27">(C226/C214-1)*100</f>
        <v>0.85356206020734682</v>
      </c>
      <c r="E226" s="76">
        <v>531667</v>
      </c>
      <c r="F226" s="96">
        <f t="shared" ref="F226" si="28">(E226/E214-1)*100</f>
        <v>-0.27086291597809842</v>
      </c>
    </row>
    <row r="227" spans="1:6">
      <c r="A227" s="264" t="s">
        <v>242</v>
      </c>
      <c r="B227" s="267"/>
      <c r="C227" s="76">
        <v>218240</v>
      </c>
      <c r="D227" s="96">
        <f t="shared" ref="D227" si="29">(C227/C215-1)*100</f>
        <v>0.87778091069192765</v>
      </c>
      <c r="E227" s="76">
        <v>531750</v>
      </c>
      <c r="F227" s="96">
        <f t="shared" ref="F227" si="30">(E227/E215-1)*100</f>
        <v>-0.26427388452600065</v>
      </c>
    </row>
    <row r="228" spans="1:6">
      <c r="A228" s="264" t="s">
        <v>243</v>
      </c>
      <c r="B228" s="267"/>
      <c r="C228" s="76">
        <v>218418</v>
      </c>
      <c r="D228" s="96">
        <f t="shared" ref="D228" si="31">(C228/C216-1)*100</f>
        <v>0.88404833167055052</v>
      </c>
      <c r="E228" s="76">
        <v>531610</v>
      </c>
      <c r="F228" s="96">
        <f t="shared" ref="F228" si="32">(E228/E216-1)*100</f>
        <v>-0.29763858386300246</v>
      </c>
    </row>
    <row r="229" spans="1:6">
      <c r="A229" s="264" t="s">
        <v>244</v>
      </c>
      <c r="B229" s="267"/>
      <c r="C229" s="76">
        <v>218526</v>
      </c>
      <c r="D229" s="96">
        <f t="shared" ref="D229:D230" si="33">(C229/C217-1)*100</f>
        <v>0.89618394625665676</v>
      </c>
      <c r="E229" s="76">
        <v>531483</v>
      </c>
      <c r="F229" s="96">
        <f t="shared" ref="F229:F230" si="34">(E229/E217-1)*100</f>
        <v>-0.30257214460435167</v>
      </c>
    </row>
    <row r="230" spans="1:6">
      <c r="A230" s="264" t="s">
        <v>245</v>
      </c>
      <c r="B230" s="267"/>
      <c r="C230" s="76">
        <v>218579</v>
      </c>
      <c r="D230" s="96">
        <f t="shared" si="33"/>
        <v>0.88432265776805519</v>
      </c>
      <c r="E230" s="76">
        <v>531468</v>
      </c>
      <c r="F230" s="96">
        <f t="shared" si="34"/>
        <v>-0.2874296435272039</v>
      </c>
    </row>
    <row r="231" spans="1:6">
      <c r="A231" s="264" t="s">
        <v>246</v>
      </c>
      <c r="B231" s="267"/>
      <c r="C231" s="76">
        <v>218630</v>
      </c>
      <c r="D231" s="96">
        <f t="shared" ref="D231" si="35">(C231/C219-1)*100</f>
        <v>0.85619124064693075</v>
      </c>
      <c r="E231" s="76">
        <v>531298</v>
      </c>
      <c r="F231" s="96">
        <f t="shared" ref="F231" si="36">(E231/E219-1)*100</f>
        <v>-0.31820245631283273</v>
      </c>
    </row>
    <row r="232" spans="1:6">
      <c r="A232" s="264" t="s">
        <v>247</v>
      </c>
      <c r="B232" s="267"/>
      <c r="C232" s="76">
        <v>218908</v>
      </c>
      <c r="D232" s="96">
        <f t="shared" ref="D232" si="37">(C232/C220-1)*100</f>
        <v>0.93507930652896309</v>
      </c>
      <c r="E232" s="76">
        <v>531499</v>
      </c>
      <c r="F232" s="96">
        <f t="shared" ref="F232" si="38">(E232/E220-1)*100</f>
        <v>-0.28161350844277955</v>
      </c>
    </row>
    <row r="233" spans="1:6">
      <c r="A233" s="264" t="s">
        <v>248</v>
      </c>
      <c r="B233" s="267"/>
      <c r="C233" s="279">
        <v>218957</v>
      </c>
      <c r="D233" s="96">
        <f t="shared" ref="D233:D234" si="39">(C233/C221-1)*100</f>
        <v>0.93998653869205029</v>
      </c>
      <c r="E233" s="76">
        <v>531267</v>
      </c>
      <c r="F233" s="96">
        <f t="shared" ref="F233:F234" si="40">(E233/E221-1)*100</f>
        <v>-0.29876571475756508</v>
      </c>
    </row>
    <row r="234" spans="1:6" ht="19.75" customHeight="1">
      <c r="A234" s="264" t="s">
        <v>404</v>
      </c>
      <c r="B234" s="267"/>
      <c r="C234" s="76">
        <v>219050</v>
      </c>
      <c r="D234" s="96">
        <f t="shared" si="39"/>
        <v>1.0126628976177443</v>
      </c>
      <c r="E234" s="76">
        <v>531218</v>
      </c>
      <c r="F234" s="96">
        <f t="shared" si="40"/>
        <v>-0.26041813351358467</v>
      </c>
    </row>
    <row r="235" spans="1:6" ht="10.75" customHeight="1">
      <c r="A235" s="264" t="s">
        <v>221</v>
      </c>
      <c r="B235" s="267"/>
      <c r="C235" s="76">
        <v>219239</v>
      </c>
      <c r="D235" s="96">
        <f t="shared" ref="D235:D240" si="41">(C235/C223-1)*100</f>
        <v>1.0802412215992874</v>
      </c>
      <c r="E235" s="76">
        <v>531158</v>
      </c>
      <c r="F235" s="96">
        <f t="shared" ref="F235:F240" si="42">(E235/E223-1)*100</f>
        <v>-0.23740566693337684</v>
      </c>
    </row>
    <row r="236" spans="1:6" ht="10.75" customHeight="1">
      <c r="A236" s="264" t="s">
        <v>223</v>
      </c>
      <c r="B236" s="267"/>
      <c r="C236" s="76">
        <v>219341</v>
      </c>
      <c r="D236" s="96">
        <f t="shared" si="41"/>
        <v>1.0988352530685752</v>
      </c>
      <c r="E236" s="76">
        <v>531035</v>
      </c>
      <c r="F236" s="96">
        <f t="shared" si="42"/>
        <v>-0.22808873290508513</v>
      </c>
    </row>
    <row r="237" spans="1:6" ht="10.75" customHeight="1">
      <c r="A237" s="264" t="s">
        <v>224</v>
      </c>
      <c r="B237" s="267"/>
      <c r="C237" s="76">
        <v>219840</v>
      </c>
      <c r="D237" s="96">
        <f t="shared" si="41"/>
        <v>1.1502714640655221</v>
      </c>
      <c r="E237" s="76">
        <v>530309</v>
      </c>
      <c r="F237" s="96">
        <f t="shared" si="42"/>
        <v>-0.22896339972080515</v>
      </c>
    </row>
    <row r="238" spans="1:6" ht="10.75" customHeight="1">
      <c r="A238" s="264" t="s">
        <v>408</v>
      </c>
      <c r="B238" s="267"/>
      <c r="C238" s="76">
        <v>220589</v>
      </c>
      <c r="D238" s="96">
        <f t="shared" si="41"/>
        <v>1.188543014156096</v>
      </c>
      <c r="E238" s="76">
        <v>530640</v>
      </c>
      <c r="F238" s="96">
        <f t="shared" si="42"/>
        <v>-0.19316602309340514</v>
      </c>
    </row>
    <row r="239" spans="1:6" ht="10.75" customHeight="1">
      <c r="A239" s="264" t="s">
        <v>242</v>
      </c>
      <c r="B239" s="267"/>
      <c r="C239" s="76">
        <v>220732</v>
      </c>
      <c r="D239" s="96">
        <f t="shared" si="41"/>
        <v>1.1418621700879816</v>
      </c>
      <c r="E239" s="76">
        <v>530584</v>
      </c>
      <c r="F239" s="96">
        <f t="shared" si="42"/>
        <v>-0.21927597555242428</v>
      </c>
    </row>
    <row r="240" spans="1:6" ht="10.75" customHeight="1">
      <c r="A240" s="264" t="s">
        <v>243</v>
      </c>
      <c r="B240" s="267"/>
      <c r="C240" s="76">
        <v>220842</v>
      </c>
      <c r="D240" s="96">
        <f t="shared" si="41"/>
        <v>1.1097986429689843</v>
      </c>
      <c r="E240" s="76">
        <v>530517</v>
      </c>
      <c r="F240" s="96">
        <f t="shared" si="42"/>
        <v>-0.20560185098098538</v>
      </c>
    </row>
    <row r="241" spans="1:6" ht="10.75" customHeight="1">
      <c r="A241" s="264" t="s">
        <v>244</v>
      </c>
      <c r="B241" s="267"/>
      <c r="C241" s="76">
        <v>220997</v>
      </c>
      <c r="D241" s="96">
        <f t="shared" ref="D241" si="43">(C241/C229-1)*100</f>
        <v>1.130757896085588</v>
      </c>
      <c r="E241" s="76">
        <v>530523</v>
      </c>
      <c r="F241" s="96">
        <f t="shared" ref="F241" si="44">(E241/E229-1)*100</f>
        <v>-0.18062666162417251</v>
      </c>
    </row>
    <row r="242" spans="1:6" ht="10.75" customHeight="1">
      <c r="A242" s="264" t="s">
        <v>245</v>
      </c>
      <c r="B242" s="267"/>
      <c r="C242" s="76">
        <v>221137</v>
      </c>
      <c r="D242" s="96">
        <f t="shared" ref="D242" si="45">(C242/C230-1)*100</f>
        <v>1.1702862580577289</v>
      </c>
      <c r="E242" s="76">
        <v>530433</v>
      </c>
      <c r="F242" s="96">
        <f t="shared" ref="F242" si="46">(E242/E230-1)*100</f>
        <v>-0.19474361579624455</v>
      </c>
    </row>
    <row r="243" spans="1:6" ht="10.75" customHeight="1">
      <c r="A243" s="264" t="s">
        <v>246</v>
      </c>
      <c r="B243" s="267"/>
      <c r="C243" s="76">
        <v>221234</v>
      </c>
      <c r="D243" s="96">
        <f t="shared" ref="D243" si="47">(C243/C231-1)*100</f>
        <v>1.1910533778529908</v>
      </c>
      <c r="E243" s="76">
        <v>530363</v>
      </c>
      <c r="F243" s="96">
        <f t="shared" ref="F243" si="48">(E243/E231-1)*100</f>
        <v>-0.17598409931902648</v>
      </c>
    </row>
    <row r="244" spans="1:6" ht="10.75" customHeight="1">
      <c r="A244" s="264" t="s">
        <v>247</v>
      </c>
      <c r="B244" s="267"/>
      <c r="C244" s="279">
        <v>221389</v>
      </c>
      <c r="D244" s="96">
        <f t="shared" ref="D244" si="49">(C244/C232-1)*100</f>
        <v>1.1333528240173862</v>
      </c>
      <c r="E244" s="76">
        <v>530288</v>
      </c>
      <c r="F244" s="96">
        <f t="shared" ref="F244" si="50">(E244/E232-1)*100</f>
        <v>-0.22784614834646666</v>
      </c>
    </row>
    <row r="245" spans="1:6" ht="10.75" customHeight="1">
      <c r="A245" s="264" t="s">
        <v>248</v>
      </c>
      <c r="B245" s="267"/>
      <c r="C245" s="279">
        <v>221448</v>
      </c>
      <c r="D245" s="96">
        <f t="shared" ref="D245:D263" si="51">(C245/C233-1)*100</f>
        <v>1.1376662997757636</v>
      </c>
      <c r="E245" s="76">
        <v>530225</v>
      </c>
      <c r="F245" s="96">
        <f t="shared" ref="F245:F263" si="52">(E245/E233-1)*100</f>
        <v>-0.19613490015378821</v>
      </c>
    </row>
    <row r="246" spans="1:6" ht="21" customHeight="1">
      <c r="A246" s="264" t="s">
        <v>418</v>
      </c>
      <c r="B246" s="267"/>
      <c r="C246" s="76">
        <v>221494</v>
      </c>
      <c r="D246" s="96">
        <f t="shared" si="51"/>
        <v>1.1157270029673594</v>
      </c>
      <c r="E246" s="76">
        <v>530099</v>
      </c>
      <c r="F246" s="96">
        <f t="shared" si="52"/>
        <v>-0.21064798256082984</v>
      </c>
    </row>
    <row r="247" spans="1:6" ht="10.75" customHeight="1">
      <c r="A247" s="305" t="s">
        <v>221</v>
      </c>
      <c r="B247" s="306"/>
      <c r="C247" s="76">
        <v>221577</v>
      </c>
      <c r="D247" s="96">
        <f t="shared" si="51"/>
        <v>1.0664161029743768</v>
      </c>
      <c r="E247" s="76">
        <v>529904</v>
      </c>
      <c r="F247" s="96">
        <f t="shared" si="52"/>
        <v>-0.23608794370036934</v>
      </c>
    </row>
    <row r="248" spans="1:6" ht="10.75" customHeight="1">
      <c r="A248" s="305" t="s">
        <v>223</v>
      </c>
      <c r="B248" s="306"/>
      <c r="C248" s="76">
        <v>221639</v>
      </c>
      <c r="D248" s="96">
        <f t="shared" si="51"/>
        <v>1.0476837435773545</v>
      </c>
      <c r="E248" s="76">
        <v>529703</v>
      </c>
      <c r="F248" s="96">
        <f t="shared" si="52"/>
        <v>-0.25083092451533284</v>
      </c>
    </row>
    <row r="249" spans="1:6" ht="10.75" customHeight="1">
      <c r="A249" s="305" t="s">
        <v>224</v>
      </c>
      <c r="B249" s="306"/>
      <c r="C249" s="76">
        <v>222078</v>
      </c>
      <c r="D249" s="96">
        <f t="shared" si="51"/>
        <v>1.0180131004366766</v>
      </c>
      <c r="E249" s="76">
        <v>528765</v>
      </c>
      <c r="F249" s="96">
        <f>(E249/E237-1)*100</f>
        <v>-0.29115100818579709</v>
      </c>
    </row>
    <row r="250" spans="1:6" ht="10.75" customHeight="1">
      <c r="A250" s="305" t="s">
        <v>241</v>
      </c>
      <c r="B250" s="306"/>
      <c r="C250" s="76">
        <v>223013</v>
      </c>
      <c r="D250" s="96">
        <f t="shared" si="51"/>
        <v>1.0988761905625477</v>
      </c>
      <c r="E250" s="76">
        <v>529242</v>
      </c>
      <c r="F250" s="96">
        <f t="shared" si="52"/>
        <v>-0.26345545002260939</v>
      </c>
    </row>
    <row r="251" spans="1:6" ht="10.75" customHeight="1">
      <c r="A251" s="305" t="s">
        <v>242</v>
      </c>
      <c r="B251" s="306"/>
      <c r="C251" s="76">
        <v>223170</v>
      </c>
      <c r="D251" s="96">
        <f t="shared" si="51"/>
        <v>1.1045068227533816</v>
      </c>
      <c r="E251" s="76">
        <v>529216</v>
      </c>
      <c r="F251" s="96">
        <f t="shared" si="52"/>
        <v>-0.25782910905719492</v>
      </c>
    </row>
    <row r="252" spans="1:6" ht="10.75" customHeight="1">
      <c r="A252" s="305" t="s">
        <v>243</v>
      </c>
      <c r="B252" s="306"/>
      <c r="C252" s="76">
        <v>223453</v>
      </c>
      <c r="D252" s="96">
        <f t="shared" si="51"/>
        <v>1.1822932232093519</v>
      </c>
      <c r="E252" s="76">
        <v>529227</v>
      </c>
      <c r="F252" s="96">
        <f t="shared" si="52"/>
        <v>-0.24315903166156616</v>
      </c>
    </row>
    <row r="253" spans="1:6" ht="10.75" customHeight="1">
      <c r="A253" s="305" t="s">
        <v>244</v>
      </c>
      <c r="B253" s="306"/>
      <c r="C253" s="76">
        <v>223589</v>
      </c>
      <c r="D253" s="96">
        <f t="shared" si="51"/>
        <v>1.1728665999990895</v>
      </c>
      <c r="E253" s="76">
        <v>529096</v>
      </c>
      <c r="F253" s="96">
        <f t="shared" si="52"/>
        <v>-0.26897985572726935</v>
      </c>
    </row>
    <row r="254" spans="1:6" ht="10.75" customHeight="1">
      <c r="A254" s="305" t="s">
        <v>245</v>
      </c>
      <c r="B254" s="306"/>
      <c r="C254" s="76">
        <v>223706</v>
      </c>
      <c r="D254" s="96">
        <f t="shared" si="51"/>
        <v>1.1617232756164775</v>
      </c>
      <c r="E254" s="76">
        <v>529041</v>
      </c>
      <c r="F254" s="96">
        <f t="shared" si="52"/>
        <v>-0.26242711143537045</v>
      </c>
    </row>
    <row r="255" spans="1:6" ht="10.75" customHeight="1">
      <c r="A255" s="305" t="s">
        <v>246</v>
      </c>
      <c r="B255" s="306"/>
      <c r="C255" s="76">
        <v>224106</v>
      </c>
      <c r="D255" s="96">
        <f t="shared" si="51"/>
        <v>1.2981729752208127</v>
      </c>
      <c r="E255" s="76">
        <v>530495</v>
      </c>
      <c r="F255" s="96">
        <f t="shared" si="52"/>
        <v>2.488861402474285E-2</v>
      </c>
    </row>
    <row r="256" spans="1:6" ht="10.75" customHeight="1">
      <c r="A256" s="305" t="s">
        <v>247</v>
      </c>
      <c r="B256" s="306"/>
      <c r="C256" s="279">
        <v>224214</v>
      </c>
      <c r="D256" s="96">
        <f t="shared" si="51"/>
        <v>1.2760344913252286</v>
      </c>
      <c r="E256" s="76">
        <v>530465</v>
      </c>
      <c r="F256" s="96">
        <f t="shared" si="52"/>
        <v>3.3378088887547896E-2</v>
      </c>
    </row>
    <row r="257" spans="1:6" ht="10.75" customHeight="1">
      <c r="A257" s="305" t="s">
        <v>248</v>
      </c>
      <c r="B257" s="306"/>
      <c r="C257" s="279">
        <v>224340</v>
      </c>
      <c r="D257" s="96">
        <f t="shared" si="51"/>
        <v>1.3059499295545729</v>
      </c>
      <c r="E257" s="76">
        <v>530376</v>
      </c>
      <c r="F257" s="96">
        <f t="shared" si="52"/>
        <v>2.8478476118620755E-2</v>
      </c>
    </row>
    <row r="258" spans="1:6" ht="20.399999999999999" customHeight="1">
      <c r="A258" s="305" t="s">
        <v>424</v>
      </c>
      <c r="B258" s="306"/>
      <c r="C258" s="76">
        <v>224303</v>
      </c>
      <c r="D258" s="96">
        <f t="shared" si="51"/>
        <v>1.2682059107695931</v>
      </c>
      <c r="E258" s="76">
        <v>530042</v>
      </c>
      <c r="F258" s="96">
        <f t="shared" si="52"/>
        <v>-1.0752708456340798E-2</v>
      </c>
    </row>
    <row r="259" spans="1:6" ht="10.75" customHeight="1">
      <c r="A259" s="305" t="s">
        <v>221</v>
      </c>
      <c r="B259" s="306"/>
      <c r="C259" s="76">
        <v>224307</v>
      </c>
      <c r="D259" s="96">
        <f t="shared" si="51"/>
        <v>1.2320773365466664</v>
      </c>
      <c r="E259" s="76">
        <v>529669</v>
      </c>
      <c r="F259" s="96">
        <f t="shared" si="52"/>
        <v>-4.4347655424381571E-2</v>
      </c>
    </row>
    <row r="260" spans="1:6" ht="10.75" customHeight="1">
      <c r="A260" s="305" t="s">
        <v>223</v>
      </c>
      <c r="B260" s="306"/>
      <c r="C260" s="76">
        <v>224321</v>
      </c>
      <c r="D260" s="96">
        <f t="shared" si="51"/>
        <v>1.2100758440527271</v>
      </c>
      <c r="E260" s="76">
        <v>529394</v>
      </c>
      <c r="F260" s="96">
        <f t="shared" si="52"/>
        <v>-5.8334576168150853E-2</v>
      </c>
    </row>
    <row r="261" spans="1:6" ht="10.75" customHeight="1">
      <c r="A261" s="305" t="s">
        <v>224</v>
      </c>
      <c r="B261" s="306"/>
      <c r="C261" s="76">
        <v>224731</v>
      </c>
      <c r="D261" s="96">
        <f t="shared" si="51"/>
        <v>1.1946253118273686</v>
      </c>
      <c r="E261" s="76">
        <v>528552</v>
      </c>
      <c r="F261" s="96">
        <f t="shared" si="52"/>
        <v>-4.0282545176018036E-2</v>
      </c>
    </row>
    <row r="262" spans="1:6" ht="10.75" customHeight="1">
      <c r="A262" s="305" t="s">
        <v>241</v>
      </c>
      <c r="B262" s="306"/>
      <c r="C262" s="76">
        <v>225366</v>
      </c>
      <c r="D262" s="96">
        <f t="shared" si="51"/>
        <v>1.0550954428665493</v>
      </c>
      <c r="E262" s="76">
        <v>528627</v>
      </c>
      <c r="F262" s="96">
        <f t="shared" si="52"/>
        <v>-0.11620392939335478</v>
      </c>
    </row>
    <row r="263" spans="1:6" ht="10.75" customHeight="1">
      <c r="A263" s="264" t="s">
        <v>242</v>
      </c>
      <c r="B263" s="267"/>
      <c r="C263" s="76">
        <v>225388</v>
      </c>
      <c r="D263" s="96">
        <f t="shared" si="51"/>
        <v>0.9938611820585308</v>
      </c>
      <c r="E263" s="76">
        <v>528353</v>
      </c>
      <c r="F263" s="96">
        <f t="shared" si="52"/>
        <v>-0.16307141129520142</v>
      </c>
    </row>
    <row r="264" spans="1:6" ht="10.75" customHeight="1">
      <c r="A264" s="264" t="s">
        <v>243</v>
      </c>
      <c r="B264" s="267"/>
      <c r="C264" s="76">
        <v>225479</v>
      </c>
      <c r="D264" s="96">
        <f t="shared" ref="D264:D268" si="53">(C264/C252-1)*100</f>
        <v>0.90667836189266549</v>
      </c>
      <c r="E264" s="76">
        <v>528146</v>
      </c>
      <c r="F264" s="96">
        <f t="shared" ref="F264:F268" si="54">(E264/E252-1)*100</f>
        <v>-0.20426017569020738</v>
      </c>
    </row>
    <row r="265" spans="1:6" ht="10.75" customHeight="1">
      <c r="A265" s="264" t="s">
        <v>244</v>
      </c>
      <c r="B265" s="267"/>
      <c r="C265" s="76">
        <v>225422</v>
      </c>
      <c r="D265" s="96">
        <f t="shared" si="53"/>
        <v>0.81980777229648805</v>
      </c>
      <c r="E265" s="76">
        <v>527848</v>
      </c>
      <c r="F265" s="96">
        <f t="shared" si="54"/>
        <v>-0.23587401908160555</v>
      </c>
    </row>
    <row r="266" spans="1:6" ht="10.75" customHeight="1">
      <c r="A266" s="264" t="s">
        <v>245</v>
      </c>
      <c r="B266" s="267"/>
      <c r="C266" s="76">
        <v>225384</v>
      </c>
      <c r="D266" s="96">
        <f t="shared" si="53"/>
        <v>0.75009163813219981</v>
      </c>
      <c r="E266" s="76">
        <v>527606</v>
      </c>
      <c r="F266" s="96">
        <f t="shared" si="54"/>
        <v>-0.27124551783320738</v>
      </c>
    </row>
    <row r="267" spans="1:6" ht="10.75" customHeight="1">
      <c r="A267" s="264" t="s">
        <v>246</v>
      </c>
      <c r="B267" s="267"/>
      <c r="C267" s="76">
        <v>225352</v>
      </c>
      <c r="D267" s="96">
        <f t="shared" si="53"/>
        <v>0.55598689905669296</v>
      </c>
      <c r="E267" s="76">
        <v>527409</v>
      </c>
      <c r="F267" s="96">
        <f t="shared" si="54"/>
        <v>-0.5817208456253109</v>
      </c>
    </row>
    <row r="268" spans="1:6" ht="10.75" customHeight="1">
      <c r="A268" s="264" t="s">
        <v>247</v>
      </c>
      <c r="B268" s="267"/>
      <c r="C268" s="76">
        <v>225403</v>
      </c>
      <c r="D268" s="96">
        <f t="shared" si="53"/>
        <v>0.5302969484510367</v>
      </c>
      <c r="E268" s="76">
        <v>527343</v>
      </c>
      <c r="F268" s="96">
        <f t="shared" si="54"/>
        <v>-0.58854024299435093</v>
      </c>
    </row>
    <row r="269" spans="1:6" ht="10.75" customHeight="1">
      <c r="A269" s="264" t="s">
        <v>248</v>
      </c>
      <c r="B269" s="267"/>
      <c r="C269" s="76">
        <v>225423</v>
      </c>
      <c r="D269" s="96">
        <f t="shared" ref="D269:D274" si="55">(C269/C257-1)*100</f>
        <v>0.48274939823482743</v>
      </c>
      <c r="E269" s="76">
        <v>527159</v>
      </c>
      <c r="F269" s="96">
        <f t="shared" ref="F269:F274" si="56">(E269/E257-1)*100</f>
        <v>-0.60655082432086171</v>
      </c>
    </row>
    <row r="270" spans="1:6" ht="21.65" customHeight="1">
      <c r="A270" s="305" t="s">
        <v>469</v>
      </c>
      <c r="B270" s="267"/>
      <c r="C270" s="76">
        <v>225296</v>
      </c>
      <c r="D270" s="96">
        <f t="shared" si="55"/>
        <v>0.44270473422112211</v>
      </c>
      <c r="E270" s="76">
        <v>526792</v>
      </c>
      <c r="F270" s="96">
        <f t="shared" si="56"/>
        <v>-0.61315895721471003</v>
      </c>
    </row>
    <row r="271" spans="1:6" ht="10.75" customHeight="1">
      <c r="A271" s="305" t="s">
        <v>471</v>
      </c>
      <c r="B271" s="267"/>
      <c r="C271" s="76">
        <v>225276</v>
      </c>
      <c r="D271" s="96">
        <f t="shared" si="55"/>
        <v>0.43199721809841218</v>
      </c>
      <c r="E271" s="76">
        <v>526453</v>
      </c>
      <c r="F271" s="96">
        <f t="shared" si="56"/>
        <v>-0.60717164870891516</v>
      </c>
    </row>
    <row r="272" spans="1:6" ht="10.75" customHeight="1">
      <c r="A272" s="305" t="s">
        <v>1</v>
      </c>
      <c r="B272" s="267"/>
      <c r="C272" s="76">
        <v>225213</v>
      </c>
      <c r="D272" s="96">
        <f t="shared" si="55"/>
        <v>0.39764444702012902</v>
      </c>
      <c r="E272" s="76">
        <v>526053</v>
      </c>
      <c r="F272" s="96">
        <f t="shared" si="56"/>
        <v>-0.63109895465380816</v>
      </c>
    </row>
    <row r="273" spans="1:6" ht="10.75" customHeight="1">
      <c r="A273" s="305" t="s">
        <v>2</v>
      </c>
      <c r="B273" s="267"/>
      <c r="C273" s="76">
        <v>225755</v>
      </c>
      <c r="D273" s="96">
        <f t="shared" si="55"/>
        <v>0.455655873021521</v>
      </c>
      <c r="E273" s="76">
        <v>525365</v>
      </c>
      <c r="F273" s="96">
        <f t="shared" si="56"/>
        <v>-0.60296810909806764</v>
      </c>
    </row>
    <row r="274" spans="1:6" ht="10.75" customHeight="1">
      <c r="A274" s="305" t="s">
        <v>3</v>
      </c>
      <c r="B274" s="267"/>
      <c r="C274" s="76">
        <v>226635</v>
      </c>
      <c r="D274" s="96">
        <f t="shared" si="55"/>
        <v>0.56308404994542816</v>
      </c>
      <c r="E274" s="76">
        <v>525552</v>
      </c>
      <c r="F274" s="96">
        <f t="shared" si="56"/>
        <v>-0.58169560011123167</v>
      </c>
    </row>
    <row r="275" spans="1:6" ht="10.75" customHeight="1">
      <c r="A275" s="305" t="s">
        <v>4</v>
      </c>
      <c r="B275" s="267"/>
      <c r="C275" s="76">
        <v>227099</v>
      </c>
      <c r="D275" s="96">
        <f t="shared" ref="D275:D279" si="57">(C275/C263-1)*100</f>
        <v>0.75913535769429608</v>
      </c>
      <c r="E275" s="76">
        <v>525682</v>
      </c>
      <c r="F275" s="96">
        <f t="shared" ref="F275:F280" si="58">(E275/E263-1)*100</f>
        <v>-0.50553323251689708</v>
      </c>
    </row>
    <row r="276" spans="1:6" ht="10.75" customHeight="1">
      <c r="A276" s="305" t="s">
        <v>5</v>
      </c>
      <c r="B276" s="267"/>
      <c r="C276" s="76">
        <v>227428</v>
      </c>
      <c r="D276" s="96">
        <f>(C276/C264-1)*100</f>
        <v>0.86438204888259484</v>
      </c>
      <c r="E276" s="76">
        <v>525761</v>
      </c>
      <c r="F276" s="96">
        <f t="shared" si="58"/>
        <v>-0.45157967683178146</v>
      </c>
    </row>
    <row r="277" spans="1:6" ht="10.75" customHeight="1">
      <c r="A277" s="305" t="s">
        <v>6</v>
      </c>
      <c r="B277" s="267"/>
      <c r="C277" s="76">
        <v>227415</v>
      </c>
      <c r="D277" s="96">
        <f t="shared" si="57"/>
        <v>0.88411956242069323</v>
      </c>
      <c r="E277" s="76">
        <v>525490</v>
      </c>
      <c r="F277" s="96">
        <f t="shared" si="58"/>
        <v>-0.44671951016201916</v>
      </c>
    </row>
    <row r="278" spans="1:6" ht="10.75" customHeight="1">
      <c r="A278" s="305" t="s">
        <v>7</v>
      </c>
      <c r="B278" s="267"/>
      <c r="C278" s="76">
        <v>227458</v>
      </c>
      <c r="D278" s="96">
        <f t="shared" si="57"/>
        <v>0.92020729066837337</v>
      </c>
      <c r="E278" s="76">
        <v>525268</v>
      </c>
      <c r="F278" s="96">
        <f t="shared" si="58"/>
        <v>-0.44313370204280833</v>
      </c>
    </row>
    <row r="279" spans="1:6" ht="10.75" customHeight="1">
      <c r="A279" s="305" t="s">
        <v>10</v>
      </c>
      <c r="B279" s="267"/>
      <c r="C279" s="76">
        <v>227558</v>
      </c>
      <c r="D279" s="96">
        <f t="shared" si="57"/>
        <v>0.97891298945649297</v>
      </c>
      <c r="E279" s="76">
        <v>525044</v>
      </c>
      <c r="F279" s="96">
        <f t="shared" si="58"/>
        <v>-0.44841858974723481</v>
      </c>
    </row>
    <row r="280" spans="1:6" ht="10.75" customHeight="1">
      <c r="A280" s="305" t="s">
        <v>8</v>
      </c>
      <c r="B280" s="267"/>
      <c r="C280" s="76">
        <v>227665</v>
      </c>
      <c r="D280" s="96">
        <f t="shared" ref="D280:D294" si="59">(C280/C268-1)*100</f>
        <v>1.0035358890520429</v>
      </c>
      <c r="E280" s="76">
        <v>524955</v>
      </c>
      <c r="F280" s="96">
        <f t="shared" si="58"/>
        <v>-0.45283619958925714</v>
      </c>
    </row>
    <row r="281" spans="1:6" ht="10.75" customHeight="1">
      <c r="A281" s="305" t="s">
        <v>9</v>
      </c>
      <c r="B281" s="267"/>
      <c r="C281" s="76">
        <v>227709</v>
      </c>
      <c r="D281" s="96">
        <f t="shared" si="59"/>
        <v>1.014093504212088</v>
      </c>
      <c r="E281" s="76">
        <v>524713</v>
      </c>
      <c r="F281" s="96">
        <f t="shared" ref="F281" si="60">(E281/E269-1)*100</f>
        <v>-0.46399663099747634</v>
      </c>
    </row>
    <row r="282" spans="1:6" ht="20" customHeight="1">
      <c r="A282" s="305" t="s">
        <v>1239</v>
      </c>
      <c r="B282" s="267"/>
      <c r="C282" s="76">
        <v>227614</v>
      </c>
      <c r="D282" s="96">
        <f t="shared" si="59"/>
        <v>1.028868688303386</v>
      </c>
      <c r="E282" s="76">
        <v>524374</v>
      </c>
      <c r="F282" s="96">
        <f t="shared" ref="F282:F294" si="61">(E282/E270-1)*100</f>
        <v>-0.45900469255417686</v>
      </c>
    </row>
    <row r="283" spans="1:6" ht="13.75" customHeight="1">
      <c r="A283" s="264" t="s">
        <v>1259</v>
      </c>
      <c r="B283" s="267"/>
      <c r="C283" s="76">
        <v>227536</v>
      </c>
      <c r="D283" s="96">
        <f t="shared" si="59"/>
        <v>1.003213835472927</v>
      </c>
      <c r="E283" s="76">
        <v>524033</v>
      </c>
      <c r="F283" s="96">
        <f t="shared" si="61"/>
        <v>-0.45968016138192569</v>
      </c>
    </row>
    <row r="284" spans="1:6" ht="10.75" customHeight="1">
      <c r="A284" s="264" t="s">
        <v>1251</v>
      </c>
      <c r="B284" s="267"/>
      <c r="C284" s="279">
        <v>227657</v>
      </c>
      <c r="D284" s="96">
        <f t="shared" si="59"/>
        <v>1.0851949043794162</v>
      </c>
      <c r="E284" s="76">
        <v>523797</v>
      </c>
      <c r="F284" s="96">
        <f t="shared" si="61"/>
        <v>-0.42885412686554103</v>
      </c>
    </row>
    <row r="285" spans="1:6" ht="10.75" customHeight="1">
      <c r="A285" s="264" t="s">
        <v>1252</v>
      </c>
      <c r="B285" s="239"/>
      <c r="C285" s="279">
        <v>228194</v>
      </c>
      <c r="D285" s="96">
        <f t="shared" si="59"/>
        <v>1.0803747425306209</v>
      </c>
      <c r="E285" s="76">
        <v>523003</v>
      </c>
      <c r="F285" s="96">
        <f t="shared" si="61"/>
        <v>-0.44959218828813929</v>
      </c>
    </row>
    <row r="286" spans="1:6" ht="10.75" customHeight="1">
      <c r="A286" s="264" t="s">
        <v>1261</v>
      </c>
      <c r="B286" s="239"/>
      <c r="C286" s="279">
        <v>228691</v>
      </c>
      <c r="D286" s="96">
        <f t="shared" si="59"/>
        <v>0.90718556268889472</v>
      </c>
      <c r="E286" s="76">
        <v>522835</v>
      </c>
      <c r="F286" s="96">
        <f t="shared" si="61"/>
        <v>-0.51698024172679435</v>
      </c>
    </row>
    <row r="287" spans="1:6" ht="10.75" customHeight="1">
      <c r="A287" s="264" t="s">
        <v>1267</v>
      </c>
      <c r="B287" s="239"/>
      <c r="C287" s="279">
        <v>228825</v>
      </c>
      <c r="D287" s="96">
        <f t="shared" si="59"/>
        <v>0.76002096002183439</v>
      </c>
      <c r="E287" s="76">
        <v>522711</v>
      </c>
      <c r="F287" s="96">
        <f t="shared" si="61"/>
        <v>-0.56517057841052321</v>
      </c>
    </row>
    <row r="288" spans="1:6" ht="10.75" customHeight="1">
      <c r="A288" s="264" t="s">
        <v>1269</v>
      </c>
      <c r="B288" s="239"/>
      <c r="C288" s="279">
        <v>229008</v>
      </c>
      <c r="D288" s="96">
        <f t="shared" si="59"/>
        <v>0.69472536363157644</v>
      </c>
      <c r="E288" s="76">
        <v>522642</v>
      </c>
      <c r="F288" s="96">
        <f t="shared" si="61"/>
        <v>-0.59323532936067513</v>
      </c>
    </row>
    <row r="289" spans="1:6" ht="10.75" customHeight="1">
      <c r="A289" s="264" t="s">
        <v>1270</v>
      </c>
      <c r="B289" s="239"/>
      <c r="C289" s="279">
        <v>229090</v>
      </c>
      <c r="D289" s="96">
        <f t="shared" si="59"/>
        <v>0.73653892663192444</v>
      </c>
      <c r="E289" s="76">
        <v>522492</v>
      </c>
      <c r="F289" s="96">
        <f t="shared" si="61"/>
        <v>-0.57051513825191469</v>
      </c>
    </row>
    <row r="290" spans="1:6" ht="10.75" customHeight="1">
      <c r="A290" s="264" t="s">
        <v>1278</v>
      </c>
      <c r="B290" s="239"/>
      <c r="C290" s="279">
        <v>229298</v>
      </c>
      <c r="D290" s="96">
        <f t="shared" si="59"/>
        <v>0.80894055166227385</v>
      </c>
      <c r="E290" s="76">
        <v>522420</v>
      </c>
      <c r="F290" s="96">
        <f t="shared" si="61"/>
        <v>-0.54219941058659682</v>
      </c>
    </row>
    <row r="291" spans="1:6" ht="10.75" customHeight="1">
      <c r="A291" s="264" t="s">
        <v>1282</v>
      </c>
      <c r="B291" s="239"/>
      <c r="C291" s="279">
        <v>229379</v>
      </c>
      <c r="D291" s="96">
        <f t="shared" si="59"/>
        <v>0.80023554434474065</v>
      </c>
      <c r="E291" s="76">
        <v>522328</v>
      </c>
      <c r="F291" s="96">
        <f t="shared" si="61"/>
        <v>-0.51728997950647448</v>
      </c>
    </row>
    <row r="292" spans="1:6" ht="10.75" customHeight="1">
      <c r="A292" s="264" t="s">
        <v>1286</v>
      </c>
      <c r="B292" s="239"/>
      <c r="C292" s="279">
        <v>229584</v>
      </c>
      <c r="D292" s="96">
        <f t="shared" si="59"/>
        <v>0.84290514571849773</v>
      </c>
      <c r="E292" s="76">
        <v>522201</v>
      </c>
      <c r="F292" s="96">
        <f t="shared" si="61"/>
        <v>-0.52461639569105767</v>
      </c>
    </row>
    <row r="293" spans="1:6" ht="10.75" customHeight="1">
      <c r="A293" s="264" t="s">
        <v>9</v>
      </c>
      <c r="B293" s="239"/>
      <c r="C293" s="279">
        <v>229696</v>
      </c>
      <c r="D293" s="96">
        <f t="shared" si="59"/>
        <v>0.8726049475426878</v>
      </c>
      <c r="E293" s="76">
        <v>522041</v>
      </c>
      <c r="F293" s="96">
        <f t="shared" si="61"/>
        <v>-0.50923076043475346</v>
      </c>
    </row>
    <row r="294" spans="1:6" ht="20" customHeight="1">
      <c r="A294" s="305" t="s">
        <v>1291</v>
      </c>
      <c r="B294" s="239"/>
      <c r="C294" s="279">
        <v>229703</v>
      </c>
      <c r="D294" s="96">
        <f t="shared" si="59"/>
        <v>0.91778185876087992</v>
      </c>
      <c r="E294" s="76">
        <v>521799</v>
      </c>
      <c r="F294" s="96">
        <f t="shared" si="61"/>
        <v>-0.49106172312128882</v>
      </c>
    </row>
    <row r="295" spans="1:6">
      <c r="A295" s="305" t="s">
        <v>1296</v>
      </c>
      <c r="B295" s="239"/>
      <c r="C295" s="279">
        <v>229711</v>
      </c>
      <c r="D295" s="96">
        <f t="shared" ref="D295:D306" si="62">(C295/C283-1)*100</f>
        <v>0.95589269390339293</v>
      </c>
      <c r="E295" s="76">
        <v>521490</v>
      </c>
      <c r="F295" s="96">
        <f t="shared" ref="F295:F303" si="63">(E295/E283-1)*100</f>
        <v>-0.48527478231332744</v>
      </c>
    </row>
    <row r="296" spans="1:6">
      <c r="A296" s="305" t="s">
        <v>1313</v>
      </c>
      <c r="B296" s="239"/>
      <c r="C296" s="279">
        <v>229770</v>
      </c>
      <c r="D296" s="96">
        <f t="shared" si="62"/>
        <v>0.9281506828254793</v>
      </c>
      <c r="E296" s="76">
        <v>521204</v>
      </c>
      <c r="F296" s="96">
        <f t="shared" si="63"/>
        <v>-0.4950391086623207</v>
      </c>
    </row>
    <row r="297" spans="1:6">
      <c r="A297" s="305" t="s">
        <v>1317</v>
      </c>
      <c r="B297" s="239"/>
      <c r="C297" s="279">
        <v>230061</v>
      </c>
      <c r="D297" s="96">
        <f t="shared" si="62"/>
        <v>0.81816349246692788</v>
      </c>
      <c r="E297" s="76">
        <v>520064</v>
      </c>
      <c r="F297" s="96">
        <f t="shared" si="63"/>
        <v>-0.56194706340116918</v>
      </c>
    </row>
    <row r="298" spans="1:6">
      <c r="A298" s="305" t="s">
        <v>1329</v>
      </c>
      <c r="B298" s="239"/>
      <c r="C298" s="279">
        <v>230747</v>
      </c>
      <c r="D298" s="96">
        <f t="shared" si="62"/>
        <v>0.89902969509074726</v>
      </c>
      <c r="E298" s="76">
        <v>520244</v>
      </c>
      <c r="F298" s="96">
        <f t="shared" si="63"/>
        <v>-0.49556743523291313</v>
      </c>
    </row>
    <row r="299" spans="1:6">
      <c r="A299" s="305" t="s">
        <v>1335</v>
      </c>
      <c r="B299" s="239"/>
      <c r="C299" s="279">
        <v>230884</v>
      </c>
      <c r="D299" s="96">
        <f t="shared" si="62"/>
        <v>0.8998142685458399</v>
      </c>
      <c r="E299" s="76">
        <v>519989</v>
      </c>
      <c r="F299" s="96">
        <f t="shared" si="63"/>
        <v>-0.52074664585211039</v>
      </c>
    </row>
    <row r="300" spans="1:6">
      <c r="A300" s="305" t="s">
        <v>1338</v>
      </c>
      <c r="B300" s="239"/>
      <c r="C300" s="279">
        <v>230956</v>
      </c>
      <c r="D300" s="96">
        <f t="shared" si="62"/>
        <v>0.850625305666175</v>
      </c>
      <c r="E300" s="76">
        <v>519776</v>
      </c>
      <c r="F300" s="96">
        <f t="shared" si="63"/>
        <v>-0.54836771633355319</v>
      </c>
    </row>
    <row r="301" spans="1:6">
      <c r="A301" s="305" t="s">
        <v>1348</v>
      </c>
      <c r="B301" s="239"/>
      <c r="C301" s="279">
        <v>231039</v>
      </c>
      <c r="D301" s="96">
        <f t="shared" si="62"/>
        <v>0.85075734427517702</v>
      </c>
      <c r="E301" s="76">
        <v>519651</v>
      </c>
      <c r="F301" s="96">
        <f t="shared" si="63"/>
        <v>-0.54374038262786639</v>
      </c>
    </row>
    <row r="302" spans="1:6">
      <c r="A302" s="305" t="s">
        <v>1353</v>
      </c>
      <c r="B302" s="239"/>
      <c r="C302" s="279">
        <v>231063</v>
      </c>
      <c r="D302" s="96">
        <f t="shared" si="62"/>
        <v>0.76974068679185326</v>
      </c>
      <c r="E302" s="76">
        <v>519484</v>
      </c>
      <c r="F302" s="96">
        <f t="shared" si="63"/>
        <v>-0.561999923433254</v>
      </c>
    </row>
    <row r="303" spans="1:6">
      <c r="A303" s="305" t="s">
        <v>1361</v>
      </c>
      <c r="B303" s="239"/>
      <c r="C303" s="279">
        <v>231206</v>
      </c>
      <c r="D303" s="96">
        <f t="shared" si="62"/>
        <v>0.79649837169051274</v>
      </c>
      <c r="E303" s="76">
        <v>519390</v>
      </c>
      <c r="F303" s="96">
        <f t="shared" si="63"/>
        <v>-0.56248181219463733</v>
      </c>
    </row>
    <row r="304" spans="1:6">
      <c r="A304" s="305" t="s">
        <v>1367</v>
      </c>
      <c r="B304" s="239"/>
      <c r="C304" s="279">
        <v>231530</v>
      </c>
      <c r="D304" s="96">
        <f t="shared" si="62"/>
        <v>0.84762004320859674</v>
      </c>
      <c r="E304" s="76">
        <v>519499</v>
      </c>
      <c r="F304" s="96">
        <f>(E304/E292-1)*100</f>
        <v>-0.51742528260191323</v>
      </c>
    </row>
    <row r="305" spans="1:6">
      <c r="A305" s="305" t="s">
        <v>1368</v>
      </c>
      <c r="B305" s="239"/>
      <c r="C305" s="279">
        <v>231626</v>
      </c>
      <c r="D305" s="96">
        <f t="shared" si="62"/>
        <v>0.84024101421009689</v>
      </c>
      <c r="E305" s="76">
        <v>519300</v>
      </c>
      <c r="F305" s="96">
        <f>(E305/E293-1)*100</f>
        <v>-0.52505454552420616</v>
      </c>
    </row>
    <row r="306" spans="1:6">
      <c r="A306" s="305" t="s">
        <v>1369</v>
      </c>
      <c r="B306" s="239"/>
      <c r="C306" s="279">
        <v>231581</v>
      </c>
      <c r="D306" s="96">
        <f t="shared" si="62"/>
        <v>0.81757748048567613</v>
      </c>
      <c r="E306" s="76">
        <v>519096</v>
      </c>
      <c r="F306" s="96">
        <f>(E306/E294-1)*100</f>
        <v>-0.51801555771475716</v>
      </c>
    </row>
    <row r="307" spans="1:6" ht="10.75" customHeight="1">
      <c r="A307" s="270"/>
      <c r="B307" s="308"/>
      <c r="C307" s="321"/>
      <c r="D307" s="189"/>
      <c r="E307" s="277"/>
      <c r="F307" s="189"/>
    </row>
    <row r="308" spans="1:6" ht="10.75" customHeight="1">
      <c r="A308" s="264"/>
      <c r="B308" s="239"/>
      <c r="C308" s="76"/>
      <c r="D308" s="96"/>
      <c r="E308" s="76"/>
      <c r="F308" s="96"/>
    </row>
    <row r="309" spans="1:6">
      <c r="A309" s="203" t="s">
        <v>314</v>
      </c>
    </row>
    <row r="310" spans="1:6">
      <c r="A310" s="203" t="s">
        <v>315</v>
      </c>
    </row>
    <row r="311" spans="1:6">
      <c r="A311" s="201" t="s">
        <v>1262</v>
      </c>
    </row>
  </sheetData>
  <mergeCells count="6">
    <mergeCell ref="A1:F1"/>
    <mergeCell ref="A4:B6"/>
    <mergeCell ref="C4:C6"/>
    <mergeCell ref="E4:E6"/>
    <mergeCell ref="D5:D6"/>
    <mergeCell ref="F5:F6"/>
  </mergeCells>
  <phoneticPr fontId="5"/>
  <pageMargins left="1.96" right="0.28999999999999998" top="0.68" bottom="0.66" header="0.28999999999999998" footer="0.3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W270"/>
  <sheetViews>
    <sheetView zoomScale="130" zoomScaleNormal="130" workbookViewId="0">
      <pane ySplit="5" topLeftCell="A264" activePane="bottomLeft" state="frozen"/>
      <selection activeCell="Q287" sqref="Q287"/>
      <selection pane="bottomLeft" activeCell="A265" sqref="A265"/>
    </sheetView>
  </sheetViews>
  <sheetFormatPr defaultRowHeight="13"/>
  <cols>
    <col min="1" max="1" width="10.36328125" style="184" customWidth="1"/>
    <col min="2" max="2" width="2.08984375" style="184" customWidth="1"/>
    <col min="3" max="3" width="9" style="184" customWidth="1"/>
    <col min="4" max="4" width="7.6328125" style="184" customWidth="1"/>
    <col min="5" max="5" width="9" style="184" customWidth="1"/>
    <col min="6" max="6" width="7.6328125" style="184" customWidth="1"/>
    <col min="7" max="127" width="9" style="184" customWidth="1"/>
  </cols>
  <sheetData>
    <row r="1" spans="1:7" ht="23.5">
      <c r="A1" s="413" t="s">
        <v>105</v>
      </c>
      <c r="B1" s="413"/>
      <c r="C1" s="413"/>
      <c r="D1" s="413"/>
      <c r="E1" s="413"/>
      <c r="F1" s="413"/>
      <c r="G1" s="156"/>
    </row>
    <row r="2" spans="1:7" ht="26.25" customHeight="1">
      <c r="A2" s="157" t="s">
        <v>73</v>
      </c>
      <c r="B2" s="158"/>
      <c r="C2" s="158"/>
      <c r="D2" s="158"/>
      <c r="E2" s="158"/>
      <c r="F2" s="158"/>
      <c r="G2" s="158"/>
    </row>
    <row r="3" spans="1:7">
      <c r="A3" s="159"/>
      <c r="B3" s="159"/>
      <c r="C3" s="159"/>
      <c r="D3" s="159"/>
      <c r="E3" s="159"/>
      <c r="F3" s="160"/>
      <c r="G3" s="159"/>
    </row>
    <row r="4" spans="1:7" ht="12" customHeight="1">
      <c r="A4" s="414" t="s">
        <v>272</v>
      </c>
      <c r="B4" s="415"/>
      <c r="C4" s="418" t="s">
        <v>75</v>
      </c>
      <c r="D4" s="161"/>
      <c r="E4" s="418" t="s">
        <v>74</v>
      </c>
      <c r="F4" s="162"/>
      <c r="G4" s="163"/>
    </row>
    <row r="5" spans="1:7" ht="27.75" customHeight="1">
      <c r="A5" s="416"/>
      <c r="B5" s="417"/>
      <c r="C5" s="419"/>
      <c r="D5" s="164" t="s">
        <v>106</v>
      </c>
      <c r="E5" s="419"/>
      <c r="F5" s="165" t="s">
        <v>106</v>
      </c>
      <c r="G5" s="166"/>
    </row>
    <row r="6" spans="1:7">
      <c r="A6" s="163" t="s">
        <v>37</v>
      </c>
      <c r="B6" s="167"/>
      <c r="C6" s="168">
        <f>SUM(C24:C35)</f>
        <v>12907</v>
      </c>
      <c r="D6" s="169" t="s">
        <v>144</v>
      </c>
      <c r="E6" s="168">
        <f>SUM(E24:E35)</f>
        <v>93152</v>
      </c>
      <c r="F6" s="169" t="s">
        <v>144</v>
      </c>
      <c r="G6" s="166"/>
    </row>
    <row r="7" spans="1:7">
      <c r="A7" s="163" t="s">
        <v>38</v>
      </c>
      <c r="B7" s="167"/>
      <c r="C7" s="168">
        <f>SUM(C37:C48)</f>
        <v>52657</v>
      </c>
      <c r="D7" s="170">
        <v>-3.7244254292139733</v>
      </c>
      <c r="E7" s="168">
        <f>SUM(E37:E48)</f>
        <v>90828</v>
      </c>
      <c r="F7" s="170">
        <v>-2.4948739143970555</v>
      </c>
      <c r="G7" s="166"/>
    </row>
    <row r="8" spans="1:7">
      <c r="A8" s="163" t="s">
        <v>39</v>
      </c>
      <c r="B8" s="167"/>
      <c r="C8" s="168">
        <f>SUM(C50:C61)</f>
        <v>49739</v>
      </c>
      <c r="D8" s="170">
        <v>-5.5416286842904894</v>
      </c>
      <c r="E8" s="168">
        <f>SUM(E50:E61)</f>
        <v>87861</v>
      </c>
      <c r="F8" s="170">
        <v>-3.2644477963601148</v>
      </c>
      <c r="G8" s="166"/>
    </row>
    <row r="9" spans="1:7">
      <c r="A9" s="163" t="s">
        <v>93</v>
      </c>
      <c r="B9" s="167"/>
      <c r="C9" s="168">
        <f>SUM(C63:C74)</f>
        <v>48374</v>
      </c>
      <c r="D9" s="170">
        <v>-2.7403594836945544</v>
      </c>
      <c r="E9" s="168">
        <f>SUM(E63:E74)</f>
        <v>87626</v>
      </c>
      <c r="F9" s="170">
        <v>-0.2686030365800951</v>
      </c>
      <c r="G9" s="166"/>
    </row>
    <row r="10" spans="1:7">
      <c r="A10" s="163" t="s">
        <v>100</v>
      </c>
      <c r="B10" s="167"/>
      <c r="C10" s="168">
        <f>SUM(C76:C87)</f>
        <v>47547</v>
      </c>
      <c r="D10" s="170">
        <v>-1.7116279069767426</v>
      </c>
      <c r="E10" s="168">
        <f>SUM(E76:E87)</f>
        <v>86111</v>
      </c>
      <c r="F10" s="170">
        <v>-1.7289388994134125</v>
      </c>
      <c r="G10" s="166"/>
    </row>
    <row r="11" spans="1:7">
      <c r="A11" s="163" t="s">
        <v>173</v>
      </c>
      <c r="B11" s="167"/>
      <c r="C11" s="168">
        <f>SUM(C89:C100)</f>
        <v>46556</v>
      </c>
      <c r="D11" s="170">
        <v>-2.0842534755084463</v>
      </c>
      <c r="E11" s="168">
        <f>SUM(E89:E100)</f>
        <v>84282</v>
      </c>
      <c r="F11" s="170">
        <v>-2.1240027406487005</v>
      </c>
      <c r="G11" s="166"/>
    </row>
    <row r="12" spans="1:7">
      <c r="A12" s="163" t="s">
        <v>207</v>
      </c>
      <c r="B12" s="167"/>
      <c r="C12" s="168">
        <f>SUM(C102:C113)</f>
        <v>43301</v>
      </c>
      <c r="D12" s="170">
        <v>-6.991580032648848</v>
      </c>
      <c r="E12" s="168">
        <f>SUM(E102:E113)</f>
        <v>78441</v>
      </c>
      <c r="F12" s="170">
        <v>-6.9303054032889611</v>
      </c>
      <c r="G12" s="166"/>
    </row>
    <row r="13" spans="1:7">
      <c r="A13" s="163" t="s">
        <v>214</v>
      </c>
      <c r="B13" s="167"/>
      <c r="C13" s="168">
        <f>SUM(C115:C126)</f>
        <v>39010</v>
      </c>
      <c r="D13" s="170">
        <v>-9.9097018544606392</v>
      </c>
      <c r="E13" s="168">
        <f>SUM(E115:E126)</f>
        <v>70547</v>
      </c>
      <c r="F13" s="170">
        <v>-10.063614691296641</v>
      </c>
      <c r="G13" s="166"/>
    </row>
    <row r="14" spans="1:7">
      <c r="A14" s="163" t="s">
        <v>251</v>
      </c>
      <c r="B14" s="167"/>
      <c r="C14" s="168">
        <f>SUM(C128:C139)</f>
        <v>37463</v>
      </c>
      <c r="D14" s="170">
        <v>-3.9656498333760615</v>
      </c>
      <c r="E14" s="168">
        <f>SUM(E128:E139)</f>
        <v>67272</v>
      </c>
      <c r="F14" s="170">
        <v>-4.6422952074503527</v>
      </c>
      <c r="G14" s="166"/>
    </row>
    <row r="15" spans="1:7">
      <c r="A15" s="163" t="s">
        <v>261</v>
      </c>
      <c r="B15" s="167"/>
      <c r="C15" s="168">
        <f>SUM(C141:C152)</f>
        <v>36815</v>
      </c>
      <c r="D15" s="170">
        <v>-1.7297066438886399</v>
      </c>
      <c r="E15" s="168">
        <f>SUM(E141:E152)</f>
        <v>67233</v>
      </c>
      <c r="F15" s="170">
        <v>-5.7973599714589152E-2</v>
      </c>
      <c r="G15" s="166"/>
    </row>
    <row r="16" spans="1:7">
      <c r="A16" s="163" t="s">
        <v>269</v>
      </c>
      <c r="B16" s="167"/>
      <c r="C16" s="168">
        <f>SUM(C154:C165)</f>
        <v>36270</v>
      </c>
      <c r="D16" s="170">
        <v>-1.4803748472090206</v>
      </c>
      <c r="E16" s="168">
        <f>SUM(E154:E165)</f>
        <v>66492</v>
      </c>
      <c r="F16" s="170">
        <v>-1.1021373432689274</v>
      </c>
      <c r="G16" s="166"/>
    </row>
    <row r="17" spans="1:7">
      <c r="A17" s="163" t="s">
        <v>295</v>
      </c>
      <c r="B17" s="167"/>
      <c r="C17" s="168">
        <f>SUM(C167:C178)</f>
        <v>36340</v>
      </c>
      <c r="D17" s="199">
        <f>(C17/C16-1)*100</f>
        <v>0.1929969671905063</v>
      </c>
      <c r="E17" s="168">
        <f>SUM(E167:E178)</f>
        <v>68925</v>
      </c>
      <c r="F17" s="199">
        <f t="shared" ref="F17:F23" si="0">(E17/E16-1)*100</f>
        <v>3.6590868074354743</v>
      </c>
      <c r="G17" s="166"/>
    </row>
    <row r="18" spans="1:7">
      <c r="A18" s="163" t="s">
        <v>303</v>
      </c>
      <c r="B18" s="167"/>
      <c r="C18" s="168">
        <f>SUM(C180:C191)</f>
        <v>33455</v>
      </c>
      <c r="D18" s="199">
        <f>(C18/C17-1)*100</f>
        <v>-7.9389102916895933</v>
      </c>
      <c r="E18" s="168">
        <f>SUM(E180:E191)</f>
        <v>66997</v>
      </c>
      <c r="F18" s="199">
        <f t="shared" si="0"/>
        <v>-2.7972433804860364</v>
      </c>
      <c r="G18" s="166"/>
    </row>
    <row r="19" spans="1:7">
      <c r="A19" s="163" t="s">
        <v>309</v>
      </c>
      <c r="B19" s="167"/>
      <c r="C19" s="168">
        <f>SUM(C192:C203)</f>
        <v>32795</v>
      </c>
      <c r="D19" s="199">
        <f>(C19/C18-1)*100</f>
        <v>-1.9727992826184426</v>
      </c>
      <c r="E19" s="168">
        <v>67923</v>
      </c>
      <c r="F19" s="199">
        <f t="shared" si="0"/>
        <v>1.3821514396167078</v>
      </c>
      <c r="G19" s="166"/>
    </row>
    <row r="20" spans="1:7">
      <c r="A20" s="163" t="s">
        <v>363</v>
      </c>
      <c r="B20" s="167"/>
      <c r="C20" s="168">
        <f>SUM(C204:C215)</f>
        <v>31663</v>
      </c>
      <c r="D20" s="199">
        <f>(C20/C19-1)*100</f>
        <v>-3.4517456929409995</v>
      </c>
      <c r="E20" s="168">
        <v>65607</v>
      </c>
      <c r="F20" s="199">
        <f t="shared" si="0"/>
        <v>-3.4097433858928494</v>
      </c>
      <c r="G20" s="166"/>
    </row>
    <row r="21" spans="1:7">
      <c r="A21" s="163" t="s">
        <v>396</v>
      </c>
      <c r="B21" s="167"/>
      <c r="C21" s="173" t="s">
        <v>144</v>
      </c>
      <c r="D21" s="173" t="s">
        <v>144</v>
      </c>
      <c r="E21" s="168">
        <v>65354</v>
      </c>
      <c r="F21" s="199">
        <f t="shared" si="0"/>
        <v>-0.38562958220921262</v>
      </c>
      <c r="G21" s="166"/>
    </row>
    <row r="22" spans="1:7">
      <c r="A22" s="163" t="s">
        <v>413</v>
      </c>
      <c r="B22" s="167"/>
      <c r="C22" s="173" t="s">
        <v>144</v>
      </c>
      <c r="D22" s="173" t="s">
        <v>144</v>
      </c>
      <c r="E22" s="168">
        <v>63981</v>
      </c>
      <c r="F22" s="199">
        <f t="shared" si="0"/>
        <v>-2.100866052575201</v>
      </c>
      <c r="G22" s="166"/>
    </row>
    <row r="23" spans="1:7">
      <c r="A23" s="163" t="s">
        <v>455</v>
      </c>
      <c r="B23" s="167"/>
      <c r="C23" s="173" t="s">
        <v>144</v>
      </c>
      <c r="D23" s="173" t="s">
        <v>144</v>
      </c>
      <c r="E23" s="168">
        <v>60425</v>
      </c>
      <c r="F23" s="199">
        <f t="shared" si="0"/>
        <v>-5.5579000015629649</v>
      </c>
      <c r="G23" s="166"/>
    </row>
    <row r="24" spans="1:7" ht="20" customHeight="1">
      <c r="A24" s="171" t="s">
        <v>40</v>
      </c>
      <c r="B24" s="172"/>
      <c r="C24" s="173" t="s">
        <v>144</v>
      </c>
      <c r="D24" s="173" t="s">
        <v>144</v>
      </c>
      <c r="E24" s="174">
        <v>7425</v>
      </c>
      <c r="F24" s="173" t="s">
        <v>144</v>
      </c>
      <c r="G24" s="175"/>
    </row>
    <row r="25" spans="1:7">
      <c r="A25" s="171" t="s">
        <v>3</v>
      </c>
      <c r="B25" s="172"/>
      <c r="C25" s="173" t="s">
        <v>144</v>
      </c>
      <c r="D25" s="173" t="s">
        <v>144</v>
      </c>
      <c r="E25" s="174">
        <v>7331</v>
      </c>
      <c r="F25" s="173" t="s">
        <v>144</v>
      </c>
      <c r="G25" s="175"/>
    </row>
    <row r="26" spans="1:7">
      <c r="A26" s="171" t="s">
        <v>4</v>
      </c>
      <c r="B26" s="172"/>
      <c r="C26" s="173" t="s">
        <v>144</v>
      </c>
      <c r="D26" s="173" t="s">
        <v>144</v>
      </c>
      <c r="E26" s="174">
        <v>7450</v>
      </c>
      <c r="F26" s="173" t="s">
        <v>144</v>
      </c>
      <c r="G26" s="175"/>
    </row>
    <row r="27" spans="1:7">
      <c r="A27" s="171" t="s">
        <v>5</v>
      </c>
      <c r="B27" s="172"/>
      <c r="C27" s="173" t="s">
        <v>144</v>
      </c>
      <c r="D27" s="173" t="s">
        <v>144</v>
      </c>
      <c r="E27" s="174">
        <v>8831</v>
      </c>
      <c r="F27" s="173" t="s">
        <v>144</v>
      </c>
      <c r="G27" s="175"/>
    </row>
    <row r="28" spans="1:7">
      <c r="A28" s="171" t="s">
        <v>6</v>
      </c>
      <c r="B28" s="172"/>
      <c r="C28" s="173" t="s">
        <v>144</v>
      </c>
      <c r="D28" s="173" t="s">
        <v>144</v>
      </c>
      <c r="E28" s="174">
        <v>6352</v>
      </c>
      <c r="F28" s="173" t="s">
        <v>144</v>
      </c>
      <c r="G28" s="175"/>
    </row>
    <row r="29" spans="1:7">
      <c r="A29" s="171" t="s">
        <v>7</v>
      </c>
      <c r="B29" s="172"/>
      <c r="C29" s="173" t="s">
        <v>144</v>
      </c>
      <c r="D29" s="173" t="s">
        <v>144</v>
      </c>
      <c r="E29" s="174">
        <v>6915</v>
      </c>
      <c r="F29" s="173" t="s">
        <v>144</v>
      </c>
      <c r="G29" s="175"/>
    </row>
    <row r="30" spans="1:7">
      <c r="A30" s="171" t="s">
        <v>10</v>
      </c>
      <c r="B30" s="172"/>
      <c r="C30" s="173" t="s">
        <v>144</v>
      </c>
      <c r="D30" s="173" t="s">
        <v>144</v>
      </c>
      <c r="E30" s="174">
        <v>7574</v>
      </c>
      <c r="F30" s="173" t="s">
        <v>144</v>
      </c>
      <c r="G30" s="175"/>
    </row>
    <row r="31" spans="1:7">
      <c r="A31" s="171" t="s">
        <v>8</v>
      </c>
      <c r="B31" s="172"/>
      <c r="C31" s="173" t="s">
        <v>144</v>
      </c>
      <c r="D31" s="173" t="s">
        <v>144</v>
      </c>
      <c r="E31" s="174">
        <v>8291</v>
      </c>
      <c r="F31" s="173" t="s">
        <v>144</v>
      </c>
      <c r="G31" s="175"/>
    </row>
    <row r="32" spans="1:7">
      <c r="A32" s="171" t="s">
        <v>9</v>
      </c>
      <c r="B32" s="172"/>
      <c r="C32" s="173" t="s">
        <v>144</v>
      </c>
      <c r="D32" s="173" t="s">
        <v>144</v>
      </c>
      <c r="E32" s="174">
        <v>10879</v>
      </c>
      <c r="F32" s="173" t="s">
        <v>144</v>
      </c>
      <c r="G32" s="175"/>
    </row>
    <row r="33" spans="1:7">
      <c r="A33" s="171" t="s">
        <v>273</v>
      </c>
      <c r="B33" s="176"/>
      <c r="C33" s="175">
        <v>4814</v>
      </c>
      <c r="D33" s="173" t="s">
        <v>144</v>
      </c>
      <c r="E33" s="175">
        <v>7778</v>
      </c>
      <c r="F33" s="173" t="s">
        <v>144</v>
      </c>
      <c r="G33" s="175"/>
    </row>
    <row r="34" spans="1:7">
      <c r="A34" s="171" t="s">
        <v>0</v>
      </c>
      <c r="B34" s="176"/>
      <c r="C34" s="175">
        <v>3630</v>
      </c>
      <c r="D34" s="173" t="s">
        <v>144</v>
      </c>
      <c r="E34" s="175">
        <v>6201</v>
      </c>
      <c r="F34" s="173" t="s">
        <v>144</v>
      </c>
      <c r="G34" s="175"/>
    </row>
    <row r="35" spans="1:7">
      <c r="A35" s="171" t="s">
        <v>1</v>
      </c>
      <c r="B35" s="176"/>
      <c r="C35" s="175">
        <v>4463</v>
      </c>
      <c r="D35" s="173" t="s">
        <v>144</v>
      </c>
      <c r="E35" s="175">
        <v>8125</v>
      </c>
      <c r="F35" s="173" t="s">
        <v>144</v>
      </c>
      <c r="G35" s="175"/>
    </row>
    <row r="36" spans="1:7">
      <c r="A36" s="171"/>
      <c r="B36" s="176"/>
      <c r="C36" s="175"/>
      <c r="D36" s="173"/>
      <c r="E36" s="175"/>
      <c r="F36" s="173"/>
      <c r="G36" s="175"/>
    </row>
    <row r="37" spans="1:7">
      <c r="A37" s="171" t="s">
        <v>274</v>
      </c>
      <c r="B37" s="176"/>
      <c r="C37" s="174">
        <v>4340</v>
      </c>
      <c r="D37" s="173" t="s">
        <v>144</v>
      </c>
      <c r="E37" s="174">
        <v>7073</v>
      </c>
      <c r="F37" s="177">
        <v>-4.7407407407407458</v>
      </c>
      <c r="G37" s="175"/>
    </row>
    <row r="38" spans="1:7">
      <c r="A38" s="171" t="s">
        <v>3</v>
      </c>
      <c r="B38" s="176"/>
      <c r="C38" s="174">
        <v>4469</v>
      </c>
      <c r="D38" s="173" t="s">
        <v>144</v>
      </c>
      <c r="E38" s="174">
        <v>7116</v>
      </c>
      <c r="F38" s="177">
        <v>-2.9327513299686303</v>
      </c>
      <c r="G38" s="175"/>
    </row>
    <row r="39" spans="1:7">
      <c r="A39" s="171" t="s">
        <v>4</v>
      </c>
      <c r="B39" s="176"/>
      <c r="C39" s="178">
        <v>4023</v>
      </c>
      <c r="D39" s="173" t="s">
        <v>144</v>
      </c>
      <c r="E39" s="174">
        <v>7296</v>
      </c>
      <c r="F39" s="177">
        <v>-2.0671140939597321</v>
      </c>
      <c r="G39" s="175"/>
    </row>
    <row r="40" spans="1:7">
      <c r="A40" s="171" t="s">
        <v>5</v>
      </c>
      <c r="B40" s="176"/>
      <c r="C40" s="174">
        <v>5145</v>
      </c>
      <c r="D40" s="173" t="s">
        <v>144</v>
      </c>
      <c r="E40" s="174">
        <v>8652</v>
      </c>
      <c r="F40" s="177">
        <v>-2.0269505152304412</v>
      </c>
      <c r="G40" s="175"/>
    </row>
    <row r="41" spans="1:7">
      <c r="A41" s="171" t="s">
        <v>6</v>
      </c>
      <c r="B41" s="176"/>
      <c r="C41" s="174">
        <v>3698</v>
      </c>
      <c r="D41" s="173" t="s">
        <v>144</v>
      </c>
      <c r="E41" s="174">
        <v>6262</v>
      </c>
      <c r="F41" s="177">
        <v>-1.416876574307302</v>
      </c>
      <c r="G41" s="175"/>
    </row>
    <row r="42" spans="1:7">
      <c r="A42" s="171" t="s">
        <v>7</v>
      </c>
      <c r="B42" s="176"/>
      <c r="C42" s="174">
        <v>3897</v>
      </c>
      <c r="D42" s="173" t="s">
        <v>144</v>
      </c>
      <c r="E42" s="174">
        <v>6561</v>
      </c>
      <c r="F42" s="177">
        <v>-5.1193058568329679</v>
      </c>
      <c r="G42" s="175"/>
    </row>
    <row r="43" spans="1:7">
      <c r="A43" s="171" t="s">
        <v>10</v>
      </c>
      <c r="B43" s="176"/>
      <c r="C43" s="178">
        <v>4340</v>
      </c>
      <c r="D43" s="173" t="s">
        <v>144</v>
      </c>
      <c r="E43" s="174">
        <v>7587</v>
      </c>
      <c r="F43" s="177">
        <v>0.1716398204383518</v>
      </c>
      <c r="G43" s="175"/>
    </row>
    <row r="44" spans="1:7">
      <c r="A44" s="171" t="s">
        <v>8</v>
      </c>
      <c r="B44" s="176"/>
      <c r="C44" s="174">
        <v>4469</v>
      </c>
      <c r="D44" s="173" t="s">
        <v>144</v>
      </c>
      <c r="E44" s="174">
        <v>7916</v>
      </c>
      <c r="F44" s="177">
        <v>-4.522976721746474</v>
      </c>
      <c r="G44" s="175"/>
    </row>
    <row r="45" spans="1:7">
      <c r="A45" s="171" t="s">
        <v>9</v>
      </c>
      <c r="B45" s="176"/>
      <c r="C45" s="174">
        <v>5943</v>
      </c>
      <c r="D45" s="173" t="s">
        <v>144</v>
      </c>
      <c r="E45" s="174">
        <v>10501</v>
      </c>
      <c r="F45" s="177">
        <v>-3.4745840610350243</v>
      </c>
      <c r="G45" s="175"/>
    </row>
    <row r="46" spans="1:7">
      <c r="A46" s="171" t="s">
        <v>275</v>
      </c>
      <c r="B46" s="176"/>
      <c r="C46" s="175">
        <v>4577</v>
      </c>
      <c r="D46" s="177">
        <v>-4.9231408392189424</v>
      </c>
      <c r="E46" s="175">
        <v>7765</v>
      </c>
      <c r="F46" s="177">
        <v>-0.16713808176909151</v>
      </c>
      <c r="G46" s="175"/>
    </row>
    <row r="47" spans="1:7">
      <c r="A47" s="171" t="s">
        <v>0</v>
      </c>
      <c r="B47" s="176"/>
      <c r="C47" s="175">
        <v>3584</v>
      </c>
      <c r="D47" s="177">
        <v>-1.2672176308539895</v>
      </c>
      <c r="E47" s="175">
        <v>6342</v>
      </c>
      <c r="F47" s="177">
        <v>2.2738268021286867</v>
      </c>
      <c r="G47" s="175"/>
    </row>
    <row r="48" spans="1:7">
      <c r="A48" s="171" t="s">
        <v>1</v>
      </c>
      <c r="B48" s="176"/>
      <c r="C48" s="175">
        <v>4172</v>
      </c>
      <c r="D48" s="177">
        <v>-6.5202778400179291</v>
      </c>
      <c r="E48" s="175">
        <v>7757</v>
      </c>
      <c r="F48" s="177">
        <v>-4.5292307692307743</v>
      </c>
      <c r="G48" s="175"/>
    </row>
    <row r="49" spans="1:7">
      <c r="A49" s="171"/>
      <c r="B49" s="176"/>
      <c r="C49" s="175"/>
      <c r="D49" s="177"/>
      <c r="E49" s="175"/>
      <c r="F49" s="177"/>
      <c r="G49" s="175"/>
    </row>
    <row r="50" spans="1:7">
      <c r="A50" s="171" t="s">
        <v>276</v>
      </c>
      <c r="B50" s="176"/>
      <c r="C50" s="174">
        <v>4067</v>
      </c>
      <c r="D50" s="177">
        <v>-6.2903225806451584</v>
      </c>
      <c r="E50" s="174">
        <v>7022</v>
      </c>
      <c r="F50" s="177">
        <v>-0.72105188745935633</v>
      </c>
      <c r="G50" s="175"/>
    </row>
    <row r="51" spans="1:7">
      <c r="A51" s="171" t="s">
        <v>3</v>
      </c>
      <c r="B51" s="176"/>
      <c r="C51" s="174">
        <v>3985</v>
      </c>
      <c r="D51" s="177">
        <v>-10.830163347505039</v>
      </c>
      <c r="E51" s="174">
        <v>6969</v>
      </c>
      <c r="F51" s="177">
        <v>-2.0657672849915709</v>
      </c>
      <c r="G51" s="175"/>
    </row>
    <row r="52" spans="1:7">
      <c r="A52" s="171" t="s">
        <v>4</v>
      </c>
      <c r="B52" s="176"/>
      <c r="C52" s="178">
        <v>3729</v>
      </c>
      <c r="D52" s="177">
        <v>-7.3079791200596596</v>
      </c>
      <c r="E52" s="174">
        <v>6882</v>
      </c>
      <c r="F52" s="177">
        <v>-5.6743421052631522</v>
      </c>
      <c r="G52" s="175"/>
    </row>
    <row r="53" spans="1:7">
      <c r="A53" s="171" t="s">
        <v>5</v>
      </c>
      <c r="B53" s="176"/>
      <c r="C53" s="174">
        <v>4995</v>
      </c>
      <c r="D53" s="177">
        <v>-2.9154518950437303</v>
      </c>
      <c r="E53" s="174">
        <v>8536</v>
      </c>
      <c r="F53" s="177">
        <v>-1.3407304669440623</v>
      </c>
      <c r="G53" s="175"/>
    </row>
    <row r="54" spans="1:7">
      <c r="A54" s="171" t="s">
        <v>6</v>
      </c>
      <c r="B54" s="176"/>
      <c r="C54" s="174">
        <v>3442</v>
      </c>
      <c r="D54" s="177">
        <v>-6.9226608977825848</v>
      </c>
      <c r="E54" s="174">
        <v>5940</v>
      </c>
      <c r="F54" s="177">
        <v>-5.1421271159374005</v>
      </c>
      <c r="G54" s="175"/>
    </row>
    <row r="55" spans="1:7">
      <c r="A55" s="171" t="s">
        <v>7</v>
      </c>
      <c r="B55" s="176"/>
      <c r="C55" s="174">
        <v>3378</v>
      </c>
      <c r="D55" s="177">
        <v>-13.317936874518866</v>
      </c>
      <c r="E55" s="174">
        <v>6265</v>
      </c>
      <c r="F55" s="177">
        <v>-4.5115073921658251</v>
      </c>
      <c r="G55" s="175"/>
    </row>
    <row r="56" spans="1:7">
      <c r="A56" s="171" t="s">
        <v>10</v>
      </c>
      <c r="B56" s="176"/>
      <c r="C56" s="178">
        <v>4078</v>
      </c>
      <c r="D56" s="177">
        <v>-6.0368663594470018</v>
      </c>
      <c r="E56" s="174">
        <v>7321</v>
      </c>
      <c r="F56" s="177">
        <v>-3.5059971003031487</v>
      </c>
      <c r="G56" s="175"/>
    </row>
    <row r="57" spans="1:7">
      <c r="A57" s="171" t="s">
        <v>8</v>
      </c>
      <c r="B57" s="176"/>
      <c r="C57" s="174">
        <v>4197</v>
      </c>
      <c r="D57" s="177">
        <v>-6.0863727903334048</v>
      </c>
      <c r="E57" s="174">
        <v>7491</v>
      </c>
      <c r="F57" s="177">
        <v>-5.3688731682667967</v>
      </c>
      <c r="G57" s="175"/>
    </row>
    <row r="58" spans="1:7">
      <c r="A58" s="171" t="s">
        <v>9</v>
      </c>
      <c r="B58" s="176"/>
      <c r="C58" s="174">
        <v>5698</v>
      </c>
      <c r="D58" s="177">
        <v>-4.1224970553592417</v>
      </c>
      <c r="E58" s="174">
        <v>10208</v>
      </c>
      <c r="F58" s="177">
        <v>-2.7902104561470353</v>
      </c>
      <c r="G58" s="175"/>
    </row>
    <row r="59" spans="1:7">
      <c r="A59" s="171" t="s">
        <v>277</v>
      </c>
      <c r="B59" s="176"/>
      <c r="C59" s="175">
        <v>4883</v>
      </c>
      <c r="D59" s="177">
        <v>6.6856019226567698</v>
      </c>
      <c r="E59" s="175">
        <v>7836</v>
      </c>
      <c r="F59" s="177">
        <v>0.91435930457179904</v>
      </c>
      <c r="G59" s="175"/>
    </row>
    <row r="60" spans="1:7">
      <c r="A60" s="171" t="s">
        <v>0</v>
      </c>
      <c r="B60" s="176"/>
      <c r="C60" s="175">
        <v>3381</v>
      </c>
      <c r="D60" s="177">
        <v>-5.6640625</v>
      </c>
      <c r="E60" s="175">
        <v>5889</v>
      </c>
      <c r="F60" s="177">
        <v>-7.1428571428571397</v>
      </c>
      <c r="G60" s="175"/>
    </row>
    <row r="61" spans="1:7">
      <c r="A61" s="171" t="s">
        <v>1</v>
      </c>
      <c r="B61" s="176"/>
      <c r="C61" s="175">
        <v>3906</v>
      </c>
      <c r="D61" s="177">
        <v>-6.3758389261744934</v>
      </c>
      <c r="E61" s="175">
        <v>7502</v>
      </c>
      <c r="F61" s="177">
        <v>-3.2873533582570613</v>
      </c>
      <c r="G61" s="174"/>
    </row>
    <row r="62" spans="1:7">
      <c r="A62" s="171"/>
      <c r="B62" s="176"/>
      <c r="C62" s="175"/>
      <c r="D62" s="177"/>
      <c r="E62" s="175"/>
      <c r="F62" s="177"/>
      <c r="G62" s="174"/>
    </row>
    <row r="63" spans="1:7">
      <c r="A63" s="171" t="s">
        <v>278</v>
      </c>
      <c r="B63" s="172"/>
      <c r="C63" s="174">
        <v>3938</v>
      </c>
      <c r="D63" s="177">
        <v>-3.1718711581017911</v>
      </c>
      <c r="E63" s="174">
        <v>6916</v>
      </c>
      <c r="F63" s="177">
        <v>-1.5095414411848473</v>
      </c>
      <c r="G63" s="175"/>
    </row>
    <row r="64" spans="1:7">
      <c r="A64" s="171" t="s">
        <v>3</v>
      </c>
      <c r="B64" s="172"/>
      <c r="C64" s="174">
        <v>3864</v>
      </c>
      <c r="D64" s="177">
        <v>-3.0363864491844361</v>
      </c>
      <c r="E64" s="174">
        <v>6848</v>
      </c>
      <c r="F64" s="177">
        <v>-1.7362605825799959</v>
      </c>
      <c r="G64" s="175"/>
    </row>
    <row r="65" spans="1:7">
      <c r="A65" s="171" t="s">
        <v>4</v>
      </c>
      <c r="B65" s="172"/>
      <c r="C65" s="178">
        <v>3625</v>
      </c>
      <c r="D65" s="177">
        <v>-2.7889514615178301</v>
      </c>
      <c r="E65" s="174">
        <v>6873</v>
      </c>
      <c r="F65" s="177">
        <v>-0.13077593722754521</v>
      </c>
      <c r="G65" s="175"/>
    </row>
    <row r="66" spans="1:7">
      <c r="A66" s="171" t="s">
        <v>5</v>
      </c>
      <c r="B66" s="172"/>
      <c r="C66" s="174">
        <v>4906</v>
      </c>
      <c r="D66" s="177">
        <v>-1.7817817817817772</v>
      </c>
      <c r="E66" s="174">
        <v>8510</v>
      </c>
      <c r="F66" s="177">
        <v>-0.30459231490159722</v>
      </c>
      <c r="G66" s="175"/>
    </row>
    <row r="67" spans="1:7">
      <c r="A67" s="171" t="s">
        <v>6</v>
      </c>
      <c r="B67" s="172"/>
      <c r="C67" s="174">
        <v>3314</v>
      </c>
      <c r="D67" s="177">
        <v>-3.7187681580476473</v>
      </c>
      <c r="E67" s="174">
        <v>5828</v>
      </c>
      <c r="F67" s="177">
        <v>-1.8855218855218903</v>
      </c>
      <c r="G67" s="175"/>
    </row>
    <row r="68" spans="1:7">
      <c r="A68" s="171" t="s">
        <v>7</v>
      </c>
      <c r="B68" s="172"/>
      <c r="C68" s="174">
        <v>3315</v>
      </c>
      <c r="D68" s="177">
        <v>-1.8650088809946674</v>
      </c>
      <c r="E68" s="174">
        <v>6275</v>
      </c>
      <c r="F68" s="177">
        <v>0.15961691939345712</v>
      </c>
      <c r="G68" s="175"/>
    </row>
    <row r="69" spans="1:7">
      <c r="A69" s="171" t="s">
        <v>10</v>
      </c>
      <c r="B69" s="172"/>
      <c r="C69" s="178">
        <v>3956</v>
      </c>
      <c r="D69" s="177">
        <v>-2.9916625796959306</v>
      </c>
      <c r="E69" s="174">
        <v>7283</v>
      </c>
      <c r="F69" s="177">
        <v>-0.51905477393798805</v>
      </c>
      <c r="G69" s="175"/>
    </row>
    <row r="70" spans="1:7">
      <c r="A70" s="171" t="s">
        <v>8</v>
      </c>
      <c r="B70" s="172"/>
      <c r="C70" s="174">
        <v>4277</v>
      </c>
      <c r="D70" s="177">
        <v>1.9061234214915457</v>
      </c>
      <c r="E70" s="174">
        <v>7695</v>
      </c>
      <c r="F70" s="177">
        <v>2.723267921505812</v>
      </c>
      <c r="G70" s="175"/>
    </row>
    <row r="71" spans="1:7">
      <c r="A71" s="171" t="s">
        <v>9</v>
      </c>
      <c r="B71" s="172"/>
      <c r="C71" s="174">
        <v>5529</v>
      </c>
      <c r="D71" s="177">
        <v>-2.9659529659529671</v>
      </c>
      <c r="E71" s="174">
        <v>10241</v>
      </c>
      <c r="F71" s="177">
        <v>0.32327586206897241</v>
      </c>
      <c r="G71" s="175"/>
    </row>
    <row r="72" spans="1:7">
      <c r="A72" s="171" t="s">
        <v>279</v>
      </c>
      <c r="B72" s="176"/>
      <c r="C72" s="175">
        <v>4398</v>
      </c>
      <c r="D72" s="177">
        <v>-9.9324185951259469</v>
      </c>
      <c r="E72" s="175">
        <v>7714</v>
      </c>
      <c r="F72" s="177">
        <v>-1.5569167942827922</v>
      </c>
      <c r="G72" s="175"/>
    </row>
    <row r="73" spans="1:7">
      <c r="A73" s="171" t="s">
        <v>0</v>
      </c>
      <c r="B73" s="176"/>
      <c r="C73" s="175">
        <v>3307</v>
      </c>
      <c r="D73" s="177">
        <v>-2.1887015675835508</v>
      </c>
      <c r="E73" s="175">
        <v>5850</v>
      </c>
      <c r="F73" s="177">
        <v>-0.66225165562914245</v>
      </c>
      <c r="G73" s="175"/>
    </row>
    <row r="74" spans="1:7">
      <c r="A74" s="171" t="s">
        <v>1</v>
      </c>
      <c r="B74" s="176"/>
      <c r="C74" s="175">
        <v>3945</v>
      </c>
      <c r="D74" s="177">
        <v>0.99846390168971677</v>
      </c>
      <c r="E74" s="175">
        <v>7593</v>
      </c>
      <c r="F74" s="177">
        <v>1.2130098640362519</v>
      </c>
      <c r="G74" s="175"/>
    </row>
    <row r="75" spans="1:7">
      <c r="A75" s="171"/>
      <c r="B75" s="176"/>
      <c r="C75" s="175"/>
      <c r="D75" s="177"/>
      <c r="E75" s="175"/>
      <c r="F75" s="177"/>
      <c r="G75" s="175"/>
    </row>
    <row r="76" spans="1:7">
      <c r="A76" s="171" t="s">
        <v>280</v>
      </c>
      <c r="B76" s="176"/>
      <c r="C76" s="174">
        <v>3747</v>
      </c>
      <c r="D76" s="177">
        <v>-4.8501777552056868</v>
      </c>
      <c r="E76" s="174">
        <v>6799</v>
      </c>
      <c r="F76" s="177">
        <v>-1.6917293233082664</v>
      </c>
      <c r="G76" s="175"/>
    </row>
    <row r="77" spans="1:7">
      <c r="A77" s="171" t="s">
        <v>3</v>
      </c>
      <c r="B77" s="176"/>
      <c r="C77" s="174">
        <v>3750</v>
      </c>
      <c r="D77" s="177">
        <v>-2.9503105590062084</v>
      </c>
      <c r="E77" s="174">
        <v>6715</v>
      </c>
      <c r="F77" s="177">
        <v>-1.9421728971962593</v>
      </c>
      <c r="G77" s="175"/>
    </row>
    <row r="78" spans="1:7">
      <c r="A78" s="171" t="s">
        <v>4</v>
      </c>
      <c r="B78" s="176"/>
      <c r="C78" s="178">
        <v>3545</v>
      </c>
      <c r="D78" s="177">
        <v>-2.2068965517241357</v>
      </c>
      <c r="E78" s="174">
        <v>6726</v>
      </c>
      <c r="F78" s="177">
        <v>-2.1388040157136579</v>
      </c>
      <c r="G78" s="175"/>
    </row>
    <row r="79" spans="1:7">
      <c r="A79" s="171" t="s">
        <v>5</v>
      </c>
      <c r="B79" s="176"/>
      <c r="C79" s="174">
        <v>4751</v>
      </c>
      <c r="D79" s="177">
        <v>-3.1593966571545007</v>
      </c>
      <c r="E79" s="174">
        <v>8385</v>
      </c>
      <c r="F79" s="177">
        <v>-1.4688601645123422</v>
      </c>
      <c r="G79" s="175"/>
    </row>
    <row r="80" spans="1:7">
      <c r="A80" s="171" t="s">
        <v>6</v>
      </c>
      <c r="B80" s="176"/>
      <c r="C80" s="174">
        <v>3247</v>
      </c>
      <c r="D80" s="177">
        <v>-2.0217260108630009</v>
      </c>
      <c r="E80" s="174">
        <v>5774</v>
      </c>
      <c r="F80" s="177">
        <v>-0.92656142759094395</v>
      </c>
      <c r="G80" s="175"/>
    </row>
    <row r="81" spans="1:7">
      <c r="A81" s="171" t="s">
        <v>7</v>
      </c>
      <c r="B81" s="176"/>
      <c r="C81" s="174">
        <v>3377</v>
      </c>
      <c r="D81" s="177">
        <v>1.8702865761689225</v>
      </c>
      <c r="E81" s="174">
        <v>6282</v>
      </c>
      <c r="F81" s="177">
        <v>0.111553784860563</v>
      </c>
      <c r="G81" s="175"/>
    </row>
    <row r="82" spans="1:7">
      <c r="A82" s="171" t="s">
        <v>10</v>
      </c>
      <c r="B82" s="176"/>
      <c r="C82" s="178">
        <v>3939</v>
      </c>
      <c r="D82" s="177">
        <v>-0.42972699696662842</v>
      </c>
      <c r="E82" s="174">
        <v>7057</v>
      </c>
      <c r="F82" s="177">
        <v>-3.1031168474529691</v>
      </c>
      <c r="G82" s="175"/>
    </row>
    <row r="83" spans="1:7">
      <c r="A83" s="171" t="s">
        <v>8</v>
      </c>
      <c r="B83" s="176"/>
      <c r="C83" s="174">
        <v>4204</v>
      </c>
      <c r="D83" s="177">
        <v>-1.7068038344634107</v>
      </c>
      <c r="E83" s="174">
        <v>7601</v>
      </c>
      <c r="F83" s="177">
        <v>-1.2215724496426272</v>
      </c>
      <c r="G83" s="175"/>
    </row>
    <row r="84" spans="1:7">
      <c r="A84" s="171" t="s">
        <v>9</v>
      </c>
      <c r="B84" s="176"/>
      <c r="C84" s="174">
        <v>5439</v>
      </c>
      <c r="D84" s="177">
        <v>-1.6277807921866505</v>
      </c>
      <c r="E84" s="174">
        <v>9949</v>
      </c>
      <c r="F84" s="177">
        <v>-2.8512840542915696</v>
      </c>
      <c r="G84" s="175"/>
    </row>
    <row r="85" spans="1:7">
      <c r="A85" s="171" t="s">
        <v>281</v>
      </c>
      <c r="B85" s="176"/>
      <c r="C85" s="175">
        <v>4376</v>
      </c>
      <c r="D85" s="177">
        <v>-0.50022737608003132</v>
      </c>
      <c r="E85" s="175">
        <v>7635</v>
      </c>
      <c r="F85" s="177">
        <v>-1.0241120041483032</v>
      </c>
      <c r="G85" s="175"/>
    </row>
    <row r="86" spans="1:7">
      <c r="A86" s="171" t="s">
        <v>0</v>
      </c>
      <c r="B86" s="176"/>
      <c r="C86" s="175">
        <v>3273</v>
      </c>
      <c r="D86" s="177">
        <v>-1.0281221651043282</v>
      </c>
      <c r="E86" s="175">
        <v>5842</v>
      </c>
      <c r="F86" s="177">
        <v>-0.13675213675213849</v>
      </c>
      <c r="G86" s="175"/>
    </row>
    <row r="87" spans="1:7">
      <c r="A87" s="171" t="s">
        <v>1</v>
      </c>
      <c r="B87" s="176"/>
      <c r="C87" s="175">
        <v>3899</v>
      </c>
      <c r="D87" s="177">
        <v>-1.1660329531052005</v>
      </c>
      <c r="E87" s="175">
        <v>7346</v>
      </c>
      <c r="F87" s="177">
        <v>-3.2529961806927465</v>
      </c>
      <c r="G87" s="175"/>
    </row>
    <row r="88" spans="1:7">
      <c r="A88" s="171"/>
      <c r="B88" s="176"/>
      <c r="C88" s="175"/>
      <c r="D88" s="177"/>
      <c r="E88" s="175"/>
      <c r="F88" s="177"/>
      <c r="G88" s="175"/>
    </row>
    <row r="89" spans="1:7">
      <c r="A89" s="171" t="s">
        <v>282</v>
      </c>
      <c r="B89" s="176"/>
      <c r="C89" s="174">
        <v>3681</v>
      </c>
      <c r="D89" s="177">
        <v>-1.7614091273018384</v>
      </c>
      <c r="E89" s="174">
        <v>6598</v>
      </c>
      <c r="F89" s="177">
        <v>-2.956317105456685</v>
      </c>
      <c r="G89" s="175"/>
    </row>
    <row r="90" spans="1:7">
      <c r="A90" s="171" t="s">
        <v>3</v>
      </c>
      <c r="B90" s="176"/>
      <c r="C90" s="174">
        <v>3782</v>
      </c>
      <c r="D90" s="177">
        <v>0.85333333333332817</v>
      </c>
      <c r="E90" s="174">
        <v>6573</v>
      </c>
      <c r="F90" s="177">
        <v>-2.1146686522710345</v>
      </c>
      <c r="G90" s="175"/>
    </row>
    <row r="91" spans="1:7">
      <c r="A91" s="171" t="s">
        <v>4</v>
      </c>
      <c r="B91" s="176"/>
      <c r="C91" s="178">
        <v>3725</v>
      </c>
      <c r="D91" s="177">
        <v>5.0775740479548581</v>
      </c>
      <c r="E91" s="174">
        <v>6961</v>
      </c>
      <c r="F91" s="177">
        <v>3.4939042521558106</v>
      </c>
      <c r="G91" s="175"/>
    </row>
    <row r="92" spans="1:7">
      <c r="A92" s="171" t="s">
        <v>5</v>
      </c>
      <c r="B92" s="176"/>
      <c r="C92" s="174">
        <v>4472</v>
      </c>
      <c r="D92" s="177">
        <v>-5.8724479057040586</v>
      </c>
      <c r="E92" s="174">
        <v>7906</v>
      </c>
      <c r="F92" s="177">
        <v>-5.7125819916517546</v>
      </c>
      <c r="G92" s="175"/>
    </row>
    <row r="93" spans="1:7">
      <c r="A93" s="171" t="s">
        <v>6</v>
      </c>
      <c r="B93" s="176"/>
      <c r="C93" s="174">
        <v>3185</v>
      </c>
      <c r="D93" s="177">
        <v>-1.9094548814290069</v>
      </c>
      <c r="E93" s="174">
        <v>5744</v>
      </c>
      <c r="F93" s="177">
        <v>-0.5195704883962593</v>
      </c>
      <c r="G93" s="175"/>
    </row>
    <row r="94" spans="1:7">
      <c r="A94" s="171" t="s">
        <v>7</v>
      </c>
      <c r="B94" s="176"/>
      <c r="C94" s="174">
        <v>3110</v>
      </c>
      <c r="D94" s="177">
        <v>-7.9064258217352634</v>
      </c>
      <c r="E94" s="174">
        <v>6028</v>
      </c>
      <c r="F94" s="177">
        <v>-4.043298312639287</v>
      </c>
      <c r="G94" s="175"/>
    </row>
    <row r="95" spans="1:7">
      <c r="A95" s="171" t="s">
        <v>10</v>
      </c>
      <c r="B95" s="176"/>
      <c r="C95" s="174">
        <v>3857</v>
      </c>
      <c r="D95" s="177">
        <v>-2.0817466362020864</v>
      </c>
      <c r="E95" s="174">
        <v>6862</v>
      </c>
      <c r="F95" s="177">
        <v>-2.7632138302394749</v>
      </c>
      <c r="G95" s="175"/>
    </row>
    <row r="96" spans="1:7">
      <c r="A96" s="171" t="s">
        <v>8</v>
      </c>
      <c r="B96" s="176"/>
      <c r="C96" s="174">
        <v>4083</v>
      </c>
      <c r="D96" s="177">
        <v>-2.8782112274024718</v>
      </c>
      <c r="E96" s="174">
        <v>7555</v>
      </c>
      <c r="F96" s="177">
        <v>-0.60518352848309975</v>
      </c>
      <c r="G96" s="175"/>
    </row>
    <row r="97" spans="1:7">
      <c r="A97" s="171" t="s">
        <v>9</v>
      </c>
      <c r="B97" s="176"/>
      <c r="C97" s="174">
        <v>5242</v>
      </c>
      <c r="D97" s="177">
        <v>-3.6219893362750555</v>
      </c>
      <c r="E97" s="174">
        <v>9592</v>
      </c>
      <c r="F97" s="177">
        <v>-3.5883003316916295</v>
      </c>
      <c r="G97" s="175"/>
    </row>
    <row r="98" spans="1:7">
      <c r="A98" s="171" t="s">
        <v>283</v>
      </c>
      <c r="B98" s="176"/>
      <c r="C98" s="175">
        <v>4194</v>
      </c>
      <c r="D98" s="177">
        <v>-4.1590493601462502</v>
      </c>
      <c r="E98" s="175">
        <v>7399</v>
      </c>
      <c r="F98" s="177">
        <v>-3.0910281597904432</v>
      </c>
      <c r="G98" s="175"/>
    </row>
    <row r="99" spans="1:7">
      <c r="A99" s="171" t="s">
        <v>0</v>
      </c>
      <c r="B99" s="176"/>
      <c r="C99" s="175">
        <v>3265</v>
      </c>
      <c r="D99" s="177">
        <v>-0.24442407577146552</v>
      </c>
      <c r="E99" s="175">
        <v>5833</v>
      </c>
      <c r="F99" s="177">
        <v>-0.1540568298527889</v>
      </c>
      <c r="G99" s="175"/>
    </row>
    <row r="100" spans="1:7">
      <c r="A100" s="171" t="s">
        <v>1</v>
      </c>
      <c r="B100" s="176"/>
      <c r="C100" s="175">
        <v>3960</v>
      </c>
      <c r="D100" s="177">
        <v>1.5645037189022881</v>
      </c>
      <c r="E100" s="175">
        <v>7231</v>
      </c>
      <c r="F100" s="177">
        <v>-1.5654778110536394</v>
      </c>
      <c r="G100" s="175"/>
    </row>
    <row r="101" spans="1:7">
      <c r="A101" s="171"/>
      <c r="B101" s="176"/>
      <c r="C101" s="175"/>
      <c r="D101" s="177"/>
      <c r="E101" s="175"/>
      <c r="F101" s="177"/>
      <c r="G101" s="175"/>
    </row>
    <row r="102" spans="1:7">
      <c r="A102" s="171" t="s">
        <v>284</v>
      </c>
      <c r="B102" s="176"/>
      <c r="C102" s="175">
        <v>3701</v>
      </c>
      <c r="D102" s="177">
        <v>0.54333061668025984</v>
      </c>
      <c r="E102" s="175">
        <v>6381</v>
      </c>
      <c r="F102" s="177">
        <v>-3.288875416792969</v>
      </c>
      <c r="G102" s="175"/>
    </row>
    <row r="103" spans="1:7">
      <c r="A103" s="171" t="s">
        <v>3</v>
      </c>
      <c r="B103" s="176"/>
      <c r="C103" s="175">
        <v>3858</v>
      </c>
      <c r="D103" s="177">
        <v>2.0095187731359099</v>
      </c>
      <c r="E103" s="175">
        <v>6405</v>
      </c>
      <c r="F103" s="177">
        <v>-2.5559105431309903</v>
      </c>
      <c r="G103" s="159"/>
    </row>
    <row r="104" spans="1:7">
      <c r="A104" s="171" t="s">
        <v>4</v>
      </c>
      <c r="B104" s="176"/>
      <c r="C104" s="175">
        <v>3392</v>
      </c>
      <c r="D104" s="177">
        <v>-8.9395973154362434</v>
      </c>
      <c r="E104" s="175">
        <v>6442</v>
      </c>
      <c r="F104" s="177">
        <v>-7.4558253124551115</v>
      </c>
      <c r="G104" s="175"/>
    </row>
    <row r="105" spans="1:7">
      <c r="A105" s="171" t="s">
        <v>5</v>
      </c>
      <c r="B105" s="176"/>
      <c r="C105" s="175">
        <v>4302</v>
      </c>
      <c r="D105" s="177">
        <v>-3.8014311270125223</v>
      </c>
      <c r="E105" s="175">
        <v>7716</v>
      </c>
      <c r="F105" s="177">
        <v>-2.4032380470528691</v>
      </c>
      <c r="G105" s="175"/>
    </row>
    <row r="106" spans="1:7">
      <c r="A106" s="171" t="s">
        <v>6</v>
      </c>
      <c r="B106" s="176"/>
      <c r="C106" s="175">
        <v>3019</v>
      </c>
      <c r="D106" s="177">
        <v>-5.2119309262166453</v>
      </c>
      <c r="E106" s="175">
        <v>5567</v>
      </c>
      <c r="F106" s="177">
        <v>-3.0814763231197806</v>
      </c>
      <c r="G106" s="175"/>
    </row>
    <row r="107" spans="1:7">
      <c r="A107" s="171" t="s">
        <v>7</v>
      </c>
      <c r="B107" s="176"/>
      <c r="C107" s="175">
        <v>3022</v>
      </c>
      <c r="D107" s="177">
        <v>-2.8295819935691302</v>
      </c>
      <c r="E107" s="175">
        <v>5731</v>
      </c>
      <c r="F107" s="177">
        <v>-4.9270072992700698</v>
      </c>
      <c r="G107" s="175"/>
    </row>
    <row r="108" spans="1:7">
      <c r="A108" s="171" t="s">
        <v>10</v>
      </c>
      <c r="B108" s="176"/>
      <c r="C108" s="175">
        <v>3463</v>
      </c>
      <c r="D108" s="177">
        <v>-10.21519315530205</v>
      </c>
      <c r="E108" s="175">
        <v>6369</v>
      </c>
      <c r="F108" s="177">
        <v>-7.1844943165257913</v>
      </c>
      <c r="G108" s="175"/>
    </row>
    <row r="109" spans="1:7">
      <c r="A109" s="171" t="s">
        <v>8</v>
      </c>
      <c r="B109" s="176"/>
      <c r="C109" s="175">
        <v>3868</v>
      </c>
      <c r="D109" s="177">
        <v>-5.2657359784472169</v>
      </c>
      <c r="E109" s="175">
        <v>7058</v>
      </c>
      <c r="F109" s="177">
        <v>-6.5784248841826649</v>
      </c>
      <c r="G109" s="175"/>
    </row>
    <row r="110" spans="1:7">
      <c r="A110" s="171" t="s">
        <v>9</v>
      </c>
      <c r="B110" s="176"/>
      <c r="C110" s="175">
        <v>4841</v>
      </c>
      <c r="D110" s="177">
        <v>-7.6497520030522681</v>
      </c>
      <c r="E110" s="175">
        <v>8658</v>
      </c>
      <c r="F110" s="177">
        <v>-9.7372810675562924</v>
      </c>
      <c r="G110" s="175"/>
    </row>
    <row r="111" spans="1:7">
      <c r="A111" s="171" t="s">
        <v>285</v>
      </c>
      <c r="B111" s="176"/>
      <c r="C111" s="175">
        <v>3786</v>
      </c>
      <c r="D111" s="177">
        <v>-9.7281831187410628</v>
      </c>
      <c r="E111" s="175">
        <v>6705</v>
      </c>
      <c r="F111" s="177">
        <v>-9.3796458980943349</v>
      </c>
      <c r="G111" s="175"/>
    </row>
    <row r="112" spans="1:7">
      <c r="A112" s="171" t="s">
        <v>0</v>
      </c>
      <c r="B112" s="176"/>
      <c r="C112" s="175">
        <v>2733</v>
      </c>
      <c r="D112" s="177">
        <v>-16.294027565084225</v>
      </c>
      <c r="E112" s="175">
        <v>5144</v>
      </c>
      <c r="F112" s="177">
        <v>-11.812103548774211</v>
      </c>
      <c r="G112" s="175"/>
    </row>
    <row r="113" spans="1:7">
      <c r="A113" s="179" t="s">
        <v>1</v>
      </c>
      <c r="B113" s="176"/>
      <c r="C113" s="180">
        <v>3316</v>
      </c>
      <c r="D113" s="177">
        <v>-16.262626262626267</v>
      </c>
      <c r="E113" s="174">
        <v>6265</v>
      </c>
      <c r="F113" s="177">
        <v>-13.359148112294283</v>
      </c>
      <c r="G113" s="181"/>
    </row>
    <row r="114" spans="1:7">
      <c r="A114" s="179"/>
      <c r="B114" s="176"/>
      <c r="C114" s="174"/>
      <c r="D114" s="177"/>
      <c r="E114" s="174"/>
      <c r="F114" s="177"/>
      <c r="G114" s="181"/>
    </row>
    <row r="115" spans="1:7">
      <c r="A115" s="171" t="s">
        <v>286</v>
      </c>
      <c r="B115" s="176"/>
      <c r="C115" s="174">
        <v>3139</v>
      </c>
      <c r="D115" s="177">
        <v>-15.185085112131858</v>
      </c>
      <c r="E115" s="174">
        <v>5611</v>
      </c>
      <c r="F115" s="177">
        <v>-12.067074126312495</v>
      </c>
      <c r="G115" s="181"/>
    </row>
    <row r="116" spans="1:7">
      <c r="A116" s="171" t="s">
        <v>3</v>
      </c>
      <c r="B116" s="176"/>
      <c r="C116" s="174">
        <v>3211</v>
      </c>
      <c r="D116" s="177">
        <v>-16.770347330222911</v>
      </c>
      <c r="E116" s="174">
        <v>5589</v>
      </c>
      <c r="F116" s="177">
        <v>-12.740046838407492</v>
      </c>
      <c r="G116" s="181"/>
    </row>
    <row r="117" spans="1:7">
      <c r="A117" s="171" t="s">
        <v>4</v>
      </c>
      <c r="B117" s="176"/>
      <c r="C117" s="174">
        <v>3169</v>
      </c>
      <c r="D117" s="177">
        <v>-6.5742924528301883</v>
      </c>
      <c r="E117" s="174">
        <v>5792</v>
      </c>
      <c r="F117" s="177">
        <v>-10.090034150884819</v>
      </c>
      <c r="G117" s="181"/>
    </row>
    <row r="118" spans="1:7">
      <c r="A118" s="171" t="s">
        <v>5</v>
      </c>
      <c r="B118" s="176"/>
      <c r="C118" s="174">
        <v>3764</v>
      </c>
      <c r="D118" s="177">
        <v>-12.505811250581122</v>
      </c>
      <c r="E118" s="174">
        <v>6730</v>
      </c>
      <c r="F118" s="177">
        <v>-12.77864178330741</v>
      </c>
      <c r="G118" s="181"/>
    </row>
    <row r="119" spans="1:7">
      <c r="A119" s="171" t="s">
        <v>6</v>
      </c>
      <c r="B119" s="176"/>
      <c r="C119" s="174">
        <v>2741</v>
      </c>
      <c r="D119" s="177">
        <v>-9.2083471348128558</v>
      </c>
      <c r="E119" s="174">
        <v>4995</v>
      </c>
      <c r="F119" s="177">
        <v>-10.274833842284892</v>
      </c>
      <c r="G119" s="181"/>
    </row>
    <row r="120" spans="1:7">
      <c r="A120" s="171" t="s">
        <v>7</v>
      </c>
      <c r="B120" s="176"/>
      <c r="C120" s="174">
        <v>2716</v>
      </c>
      <c r="D120" s="177">
        <v>-10.125744540039705</v>
      </c>
      <c r="E120" s="174">
        <v>5189</v>
      </c>
      <c r="F120" s="177">
        <v>-9.4573372884313329</v>
      </c>
      <c r="G120" s="181"/>
    </row>
    <row r="121" spans="1:7">
      <c r="A121" s="171" t="s">
        <v>10</v>
      </c>
      <c r="B121" s="176"/>
      <c r="C121" s="174">
        <v>3116</v>
      </c>
      <c r="D121" s="177">
        <v>-10.020213687554147</v>
      </c>
      <c r="E121" s="174">
        <v>5585</v>
      </c>
      <c r="F121" s="177">
        <v>-12.309624744857906</v>
      </c>
      <c r="G121" s="181"/>
    </row>
    <row r="122" spans="1:7">
      <c r="A122" s="171" t="s">
        <v>8</v>
      </c>
      <c r="B122" s="176"/>
      <c r="C122" s="174">
        <v>3372</v>
      </c>
      <c r="D122" s="177">
        <v>-12.823164426059975</v>
      </c>
      <c r="E122" s="174">
        <v>6117</v>
      </c>
      <c r="F122" s="177">
        <v>-13.332388778690852</v>
      </c>
      <c r="G122" s="181"/>
    </row>
    <row r="123" spans="1:7">
      <c r="A123" s="171" t="s">
        <v>9</v>
      </c>
      <c r="B123" s="176"/>
      <c r="C123" s="174">
        <v>4469</v>
      </c>
      <c r="D123" s="177">
        <v>-7.6843627349721171</v>
      </c>
      <c r="E123" s="174">
        <v>8052</v>
      </c>
      <c r="F123" s="177">
        <v>-6.9993069993069978</v>
      </c>
      <c r="G123" s="181"/>
    </row>
    <row r="124" spans="1:7">
      <c r="A124" s="171" t="s">
        <v>287</v>
      </c>
      <c r="B124" s="176"/>
      <c r="C124" s="174">
        <v>3575</v>
      </c>
      <c r="D124" s="177">
        <v>-5.5731642894875861</v>
      </c>
      <c r="E124" s="174">
        <v>6209</v>
      </c>
      <c r="F124" s="177">
        <v>-7.3974645786726301</v>
      </c>
      <c r="G124" s="181"/>
    </row>
    <row r="125" spans="1:7">
      <c r="A125" s="171" t="s">
        <v>0</v>
      </c>
      <c r="B125" s="176"/>
      <c r="C125" s="174">
        <v>2627</v>
      </c>
      <c r="D125" s="177">
        <v>-3.8785217709476738</v>
      </c>
      <c r="E125" s="174">
        <v>4763</v>
      </c>
      <c r="F125" s="177">
        <v>-7.406687402799383</v>
      </c>
      <c r="G125" s="181"/>
    </row>
    <row r="126" spans="1:7">
      <c r="A126" s="179" t="s">
        <v>1</v>
      </c>
      <c r="B126" s="176"/>
      <c r="C126" s="174">
        <v>3111</v>
      </c>
      <c r="D126" s="177">
        <v>-6.1821471652593445</v>
      </c>
      <c r="E126" s="174">
        <v>5915</v>
      </c>
      <c r="F126" s="177">
        <v>-5.5865921787709549</v>
      </c>
      <c r="G126" s="181"/>
    </row>
    <row r="127" spans="1:7">
      <c r="A127" s="179"/>
      <c r="B127" s="176"/>
      <c r="C127" s="174"/>
      <c r="D127" s="177"/>
      <c r="E127" s="174"/>
      <c r="F127" s="177"/>
      <c r="G127" s="181"/>
    </row>
    <row r="128" spans="1:7">
      <c r="A128" s="171" t="s">
        <v>288</v>
      </c>
      <c r="B128" s="176"/>
      <c r="C128" s="174">
        <v>2911</v>
      </c>
      <c r="D128" s="177">
        <v>-7.2634597005415742</v>
      </c>
      <c r="E128" s="174">
        <v>5276</v>
      </c>
      <c r="F128" s="177">
        <v>-5.9704152557476409</v>
      </c>
      <c r="G128" s="181"/>
    </row>
    <row r="129" spans="1:7">
      <c r="A129" s="171" t="s">
        <v>3</v>
      </c>
      <c r="B129" s="176"/>
      <c r="C129" s="174">
        <v>3018</v>
      </c>
      <c r="D129" s="177">
        <v>-6.0105886016817216</v>
      </c>
      <c r="E129" s="174">
        <v>5360</v>
      </c>
      <c r="F129" s="177">
        <v>-4.0973340490248695</v>
      </c>
      <c r="G129" s="181"/>
    </row>
    <row r="130" spans="1:7">
      <c r="A130" s="171" t="s">
        <v>4</v>
      </c>
      <c r="B130" s="176"/>
      <c r="C130" s="174">
        <v>2940</v>
      </c>
      <c r="D130" s="177">
        <v>-7.2262543389081779</v>
      </c>
      <c r="E130" s="174">
        <v>5363</v>
      </c>
      <c r="F130" s="177">
        <v>-7.4067679558011079</v>
      </c>
      <c r="G130" s="181"/>
    </row>
    <row r="131" spans="1:7">
      <c r="A131" s="171" t="s">
        <v>5</v>
      </c>
      <c r="B131" s="176"/>
      <c r="C131" s="174">
        <v>3594</v>
      </c>
      <c r="D131" s="177">
        <v>-4.516471838469716</v>
      </c>
      <c r="E131" s="174">
        <v>6514</v>
      </c>
      <c r="F131" s="177">
        <v>-3.2095096582466565</v>
      </c>
      <c r="G131" s="181"/>
    </row>
    <row r="132" spans="1:7">
      <c r="A132" s="171" t="s">
        <v>6</v>
      </c>
      <c r="B132" s="176"/>
      <c r="C132" s="174">
        <v>2679</v>
      </c>
      <c r="D132" s="177">
        <v>-2.2619481940897468</v>
      </c>
      <c r="E132" s="174">
        <v>4743</v>
      </c>
      <c r="F132" s="177">
        <v>-5.0450450450450486</v>
      </c>
      <c r="G132" s="181"/>
    </row>
    <row r="133" spans="1:7">
      <c r="A133" s="171" t="s">
        <v>7</v>
      </c>
      <c r="B133" s="176"/>
      <c r="C133" s="174">
        <v>2575</v>
      </c>
      <c r="D133" s="177">
        <v>-5.1914580265095767</v>
      </c>
      <c r="E133" s="174">
        <v>4858</v>
      </c>
      <c r="F133" s="177">
        <v>-6.3788783966082114</v>
      </c>
      <c r="G133" s="181"/>
    </row>
    <row r="134" spans="1:7">
      <c r="A134" s="171" t="s">
        <v>10</v>
      </c>
      <c r="B134" s="176"/>
      <c r="C134" s="174">
        <v>3083</v>
      </c>
      <c r="D134" s="177">
        <v>-1.0590500641848521</v>
      </c>
      <c r="E134" s="174">
        <v>5556</v>
      </c>
      <c r="F134" s="177">
        <v>-0.51924798567591912</v>
      </c>
      <c r="G134" s="181"/>
    </row>
    <row r="135" spans="1:7">
      <c r="A135" s="171" t="s">
        <v>8</v>
      </c>
      <c r="B135" s="176"/>
      <c r="C135" s="174">
        <v>3322</v>
      </c>
      <c r="D135" s="177">
        <v>-1.4827995255041526</v>
      </c>
      <c r="E135" s="174">
        <v>6027</v>
      </c>
      <c r="F135" s="177">
        <v>-1.4713094654242309</v>
      </c>
      <c r="G135" s="181"/>
    </row>
    <row r="136" spans="1:7">
      <c r="A136" s="171" t="s">
        <v>9</v>
      </c>
      <c r="B136" s="176"/>
      <c r="C136" s="174">
        <v>4349</v>
      </c>
      <c r="D136" s="177">
        <v>-2.6851644663235641</v>
      </c>
      <c r="E136" s="174">
        <v>7839</v>
      </c>
      <c r="F136" s="177">
        <v>-2.6453055141579696</v>
      </c>
      <c r="G136" s="181"/>
    </row>
    <row r="137" spans="1:7">
      <c r="A137" s="171" t="s">
        <v>289</v>
      </c>
      <c r="B137" s="176"/>
      <c r="C137" s="174">
        <v>3439</v>
      </c>
      <c r="D137" s="177">
        <v>-3.804195804195809</v>
      </c>
      <c r="E137" s="174">
        <v>6024</v>
      </c>
      <c r="F137" s="177">
        <v>-2.9795458205830294</v>
      </c>
      <c r="G137" s="181"/>
    </row>
    <row r="138" spans="1:7">
      <c r="A138" s="171" t="s">
        <v>0</v>
      </c>
      <c r="B138" s="176"/>
      <c r="C138" s="174">
        <v>2607</v>
      </c>
      <c r="D138" s="177">
        <v>-0.7613247049866767</v>
      </c>
      <c r="E138" s="174">
        <v>4710</v>
      </c>
      <c r="F138" s="177">
        <v>-1.1127440688641577</v>
      </c>
      <c r="G138" s="181"/>
    </row>
    <row r="139" spans="1:7">
      <c r="A139" s="179" t="s">
        <v>1</v>
      </c>
      <c r="B139" s="176"/>
      <c r="C139" s="174">
        <v>2946</v>
      </c>
      <c r="D139" s="177">
        <v>-5.3037608486017351</v>
      </c>
      <c r="E139" s="174">
        <v>5002</v>
      </c>
      <c r="F139" s="177">
        <v>-15.435333896872361</v>
      </c>
      <c r="G139" s="181"/>
    </row>
    <row r="140" spans="1:7">
      <c r="A140" s="179"/>
      <c r="B140" s="176"/>
      <c r="C140" s="174"/>
      <c r="D140" s="177"/>
      <c r="E140" s="174"/>
      <c r="F140" s="177"/>
      <c r="G140" s="181"/>
    </row>
    <row r="141" spans="1:7">
      <c r="A141" s="171" t="s">
        <v>229</v>
      </c>
      <c r="B141" s="176"/>
      <c r="C141" s="174">
        <v>2867</v>
      </c>
      <c r="D141" s="177">
        <v>-1.5115080728272057</v>
      </c>
      <c r="E141" s="174">
        <v>5148</v>
      </c>
      <c r="F141" s="177">
        <v>-2.4260803639120532</v>
      </c>
      <c r="G141" s="181"/>
    </row>
    <row r="142" spans="1:7">
      <c r="A142" s="179" t="s">
        <v>3</v>
      </c>
      <c r="B142" s="176"/>
      <c r="C142" s="174">
        <v>2914</v>
      </c>
      <c r="D142" s="177">
        <v>-3.4459907223326702</v>
      </c>
      <c r="E142" s="174">
        <v>5231</v>
      </c>
      <c r="F142" s="177">
        <v>-2.4067164179104483</v>
      </c>
      <c r="G142" s="181"/>
    </row>
    <row r="143" spans="1:7">
      <c r="A143" s="179" t="s">
        <v>4</v>
      </c>
      <c r="B143" s="176"/>
      <c r="C143" s="174">
        <v>2946</v>
      </c>
      <c r="D143" s="177">
        <v>0.20408163265306367</v>
      </c>
      <c r="E143" s="174">
        <v>5348</v>
      </c>
      <c r="F143" s="177">
        <v>-0.27969420100689701</v>
      </c>
      <c r="G143" s="181"/>
    </row>
    <row r="144" spans="1:7">
      <c r="A144" s="179" t="s">
        <v>5</v>
      </c>
      <c r="B144" s="176"/>
      <c r="C144" s="174">
        <v>3534</v>
      </c>
      <c r="D144" s="177">
        <v>-1.6694490818030094</v>
      </c>
      <c r="E144" s="174">
        <v>6497</v>
      </c>
      <c r="F144" s="177">
        <v>-0.26097635861221935</v>
      </c>
      <c r="G144" s="181"/>
    </row>
    <row r="145" spans="1:7">
      <c r="A145" s="179" t="s">
        <v>6</v>
      </c>
      <c r="B145" s="176"/>
      <c r="C145" s="174">
        <v>2577</v>
      </c>
      <c r="D145" s="177">
        <v>-3.8073908174692028</v>
      </c>
      <c r="E145" s="174">
        <v>4629</v>
      </c>
      <c r="F145" s="177">
        <v>-2.4035420619860859</v>
      </c>
      <c r="G145" s="181"/>
    </row>
    <row r="146" spans="1:7">
      <c r="A146" s="179" t="s">
        <v>7</v>
      </c>
      <c r="B146" s="176"/>
      <c r="C146" s="174">
        <v>2535</v>
      </c>
      <c r="D146" s="177">
        <v>-1.5533980582524309</v>
      </c>
      <c r="E146" s="174">
        <v>4732</v>
      </c>
      <c r="F146" s="177">
        <v>-2.5936599423631135</v>
      </c>
      <c r="G146" s="181"/>
    </row>
    <row r="147" spans="1:7">
      <c r="A147" s="179" t="s">
        <v>10</v>
      </c>
      <c r="B147" s="176"/>
      <c r="C147" s="174">
        <v>3013</v>
      </c>
      <c r="D147" s="177">
        <v>-2.2705157314304225</v>
      </c>
      <c r="E147" s="174">
        <v>5512</v>
      </c>
      <c r="F147" s="177">
        <v>-0.79193664506839179</v>
      </c>
      <c r="G147" s="181"/>
    </row>
    <row r="148" spans="1:7">
      <c r="A148" s="179" t="s">
        <v>8</v>
      </c>
      <c r="B148" s="176"/>
      <c r="C148" s="174">
        <v>3199</v>
      </c>
      <c r="D148" s="177">
        <v>-3.702588801926554</v>
      </c>
      <c r="E148" s="174">
        <v>5891</v>
      </c>
      <c r="F148" s="177">
        <v>-2.2565123610419735</v>
      </c>
      <c r="G148" s="181"/>
    </row>
    <row r="149" spans="1:7">
      <c r="A149" s="179" t="s">
        <v>9</v>
      </c>
      <c r="B149" s="176"/>
      <c r="C149" s="174">
        <v>4381</v>
      </c>
      <c r="D149" s="177">
        <v>0.73580133363990718</v>
      </c>
      <c r="E149" s="174">
        <v>7884</v>
      </c>
      <c r="F149" s="177">
        <v>0.57405281285878296</v>
      </c>
      <c r="G149" s="181"/>
    </row>
    <row r="150" spans="1:7">
      <c r="A150" s="171" t="s">
        <v>290</v>
      </c>
      <c r="B150" s="176"/>
      <c r="C150" s="174">
        <v>3278</v>
      </c>
      <c r="D150" s="177">
        <v>-4.6815934864786302</v>
      </c>
      <c r="E150" s="174">
        <v>5974</v>
      </c>
      <c r="F150" s="177">
        <v>-0.83001328021248266</v>
      </c>
      <c r="G150" s="181"/>
    </row>
    <row r="151" spans="1:7">
      <c r="A151" s="171" t="s">
        <v>0</v>
      </c>
      <c r="B151" s="176"/>
      <c r="C151" s="174">
        <v>2605</v>
      </c>
      <c r="D151" s="177">
        <v>-7.6716532412735017E-2</v>
      </c>
      <c r="E151" s="174">
        <v>4691</v>
      </c>
      <c r="F151" s="177">
        <v>-0.40339702760084917</v>
      </c>
      <c r="G151" s="181"/>
    </row>
    <row r="152" spans="1:7">
      <c r="A152" s="179" t="s">
        <v>1</v>
      </c>
      <c r="B152" s="176"/>
      <c r="C152" s="174">
        <v>2966</v>
      </c>
      <c r="D152" s="177">
        <v>0.67888662593347249</v>
      </c>
      <c r="E152" s="174">
        <v>5696</v>
      </c>
      <c r="F152" s="177">
        <v>13.874450219912028</v>
      </c>
      <c r="G152" s="181"/>
    </row>
    <row r="153" spans="1:7">
      <c r="A153" s="179"/>
      <c r="B153" s="176"/>
      <c r="C153" s="174"/>
      <c r="D153" s="177"/>
      <c r="E153" s="174"/>
      <c r="F153" s="177"/>
      <c r="G153" s="181"/>
    </row>
    <row r="154" spans="1:7">
      <c r="A154" s="171" t="s">
        <v>317</v>
      </c>
      <c r="B154" s="176"/>
      <c r="C154" s="174">
        <v>2850</v>
      </c>
      <c r="D154" s="177">
        <v>-0.59295430763864898</v>
      </c>
      <c r="E154" s="174">
        <v>5184</v>
      </c>
      <c r="F154" s="177">
        <f t="shared" ref="F154:F165" si="1">(E154/E141-1)*100</f>
        <v>0.69930069930070893</v>
      </c>
      <c r="G154" s="181"/>
    </row>
    <row r="155" spans="1:7">
      <c r="A155" s="179" t="s">
        <v>3</v>
      </c>
      <c r="B155" s="176"/>
      <c r="C155" s="174">
        <v>2872</v>
      </c>
      <c r="D155" s="177">
        <v>-1.4413177762525708</v>
      </c>
      <c r="E155" s="174">
        <v>5126</v>
      </c>
      <c r="F155" s="177">
        <f t="shared" si="1"/>
        <v>-2.007264385394758</v>
      </c>
      <c r="G155" s="181"/>
    </row>
    <row r="156" spans="1:7">
      <c r="A156" s="179" t="s">
        <v>4</v>
      </c>
      <c r="B156" s="176"/>
      <c r="C156" s="174">
        <v>2786</v>
      </c>
      <c r="D156" s="177">
        <v>-5.4310930074677577</v>
      </c>
      <c r="E156" s="174">
        <v>5218</v>
      </c>
      <c r="F156" s="177">
        <f t="shared" si="1"/>
        <v>-2.4308152580403863</v>
      </c>
      <c r="G156" s="181"/>
    </row>
    <row r="157" spans="1:7">
      <c r="A157" s="179" t="s">
        <v>5</v>
      </c>
      <c r="B157" s="176"/>
      <c r="C157" s="174">
        <v>3411</v>
      </c>
      <c r="D157" s="177">
        <v>-3.4804753820034007</v>
      </c>
      <c r="E157" s="174">
        <v>6209</v>
      </c>
      <c r="F157" s="177">
        <f t="shared" si="1"/>
        <v>-4.4328151454517517</v>
      </c>
      <c r="G157" s="181"/>
    </row>
    <row r="158" spans="1:7">
      <c r="A158" s="179" t="s">
        <v>6</v>
      </c>
      <c r="B158" s="176"/>
      <c r="C158" s="174">
        <v>2550</v>
      </c>
      <c r="D158" s="177">
        <v>-1.0477299185098987</v>
      </c>
      <c r="E158" s="174">
        <v>4545</v>
      </c>
      <c r="F158" s="177">
        <f t="shared" si="1"/>
        <v>-1.8146467919637033</v>
      </c>
      <c r="G158" s="181"/>
    </row>
    <row r="159" spans="1:7">
      <c r="A159" s="179" t="s">
        <v>7</v>
      </c>
      <c r="B159" s="176"/>
      <c r="C159" s="174">
        <v>2525</v>
      </c>
      <c r="D159" s="177">
        <v>-0.39447731755424265</v>
      </c>
      <c r="E159" s="174">
        <v>4693</v>
      </c>
      <c r="F159" s="177">
        <f t="shared" si="1"/>
        <v>-0.82417582417582125</v>
      </c>
      <c r="G159" s="181"/>
    </row>
    <row r="160" spans="1:7">
      <c r="A160" s="179" t="s">
        <v>10</v>
      </c>
      <c r="B160" s="176"/>
      <c r="C160" s="174">
        <v>2929</v>
      </c>
      <c r="D160" s="177">
        <v>-2.7879190175904456</v>
      </c>
      <c r="E160" s="174">
        <v>5349</v>
      </c>
      <c r="F160" s="177">
        <f t="shared" si="1"/>
        <v>-2.9571843251088525</v>
      </c>
      <c r="G160" s="181"/>
    </row>
    <row r="161" spans="1:9">
      <c r="A161" s="179" t="s">
        <v>8</v>
      </c>
      <c r="B161" s="176"/>
      <c r="C161" s="174">
        <v>3173</v>
      </c>
      <c r="D161" s="177">
        <v>-0.81275398562050682</v>
      </c>
      <c r="E161" s="174">
        <v>5985</v>
      </c>
      <c r="F161" s="177">
        <f t="shared" si="1"/>
        <v>1.5956543880495611</v>
      </c>
      <c r="G161" s="181"/>
      <c r="H161" s="182"/>
      <c r="I161" s="182"/>
    </row>
    <row r="162" spans="1:9">
      <c r="A162" s="179" t="s">
        <v>9</v>
      </c>
      <c r="B162" s="176"/>
      <c r="C162" s="174">
        <v>4189</v>
      </c>
      <c r="D162" s="177">
        <v>-4.3825610591189275</v>
      </c>
      <c r="E162" s="174">
        <v>7719</v>
      </c>
      <c r="F162" s="177">
        <f t="shared" si="1"/>
        <v>-2.0928462709284612</v>
      </c>
      <c r="G162" s="181"/>
      <c r="H162" s="182"/>
      <c r="I162" s="182"/>
    </row>
    <row r="163" spans="1:9">
      <c r="A163" s="171" t="s">
        <v>291</v>
      </c>
      <c r="B163" s="176"/>
      <c r="C163" s="174">
        <v>3337</v>
      </c>
      <c r="D163" s="177">
        <v>1.7998779743746196</v>
      </c>
      <c r="E163" s="174">
        <v>5907</v>
      </c>
      <c r="F163" s="177">
        <f t="shared" si="1"/>
        <v>-1.1215266153331127</v>
      </c>
      <c r="G163" s="181"/>
      <c r="H163" s="182"/>
      <c r="I163" s="182"/>
    </row>
    <row r="164" spans="1:9">
      <c r="A164" s="171" t="s">
        <v>0</v>
      </c>
      <c r="B164" s="176"/>
      <c r="C164" s="174">
        <v>2592</v>
      </c>
      <c r="D164" s="177">
        <v>-0.49904030710172798</v>
      </c>
      <c r="E164" s="174">
        <v>4669</v>
      </c>
      <c r="F164" s="177">
        <f t="shared" si="1"/>
        <v>-0.46898315924109868</v>
      </c>
      <c r="G164" s="181"/>
      <c r="H164" s="182"/>
      <c r="I164" s="182"/>
    </row>
    <row r="165" spans="1:9">
      <c r="A165" s="179" t="s">
        <v>1</v>
      </c>
      <c r="B165" s="176"/>
      <c r="C165" s="174">
        <v>3056</v>
      </c>
      <c r="D165" s="177">
        <v>3.0343897505057393</v>
      </c>
      <c r="E165" s="174">
        <v>5888</v>
      </c>
      <c r="F165" s="177">
        <f t="shared" si="1"/>
        <v>3.3707865168539408</v>
      </c>
      <c r="G165" s="181"/>
      <c r="H165" s="182"/>
      <c r="I165" s="182"/>
    </row>
    <row r="166" spans="1:9">
      <c r="A166" s="179"/>
      <c r="B166" s="176"/>
      <c r="C166" s="174"/>
      <c r="D166" s="177"/>
      <c r="E166" s="174"/>
      <c r="F166" s="177"/>
      <c r="G166" s="181"/>
      <c r="H166" s="182"/>
      <c r="I166" s="182"/>
    </row>
    <row r="167" spans="1:9">
      <c r="A167" s="171" t="s">
        <v>267</v>
      </c>
      <c r="B167" s="176"/>
      <c r="C167" s="174">
        <v>2938</v>
      </c>
      <c r="D167" s="177">
        <v>3.0877192982456059</v>
      </c>
      <c r="E167" s="174">
        <v>5154</v>
      </c>
      <c r="F167" s="177">
        <f t="shared" ref="F167:F178" si="2">(E167/E154-1)*100</f>
        <v>-0.57870370370370905</v>
      </c>
      <c r="G167" s="181"/>
      <c r="H167" s="182"/>
      <c r="I167" s="182"/>
    </row>
    <row r="168" spans="1:9">
      <c r="A168" s="179" t="s">
        <v>3</v>
      </c>
      <c r="B168" s="176"/>
      <c r="C168" s="174">
        <v>2785</v>
      </c>
      <c r="D168" s="177">
        <v>-3.0292479108635084</v>
      </c>
      <c r="E168" s="174">
        <v>5252</v>
      </c>
      <c r="F168" s="177">
        <f t="shared" si="2"/>
        <v>2.4580569644947259</v>
      </c>
      <c r="G168" s="181"/>
      <c r="H168" s="182"/>
      <c r="I168" s="182"/>
    </row>
    <row r="169" spans="1:9">
      <c r="A169" s="179" t="s">
        <v>4</v>
      </c>
      <c r="B169" s="176"/>
      <c r="C169" s="174">
        <v>2833</v>
      </c>
      <c r="D169" s="177">
        <f t="shared" ref="D169:D175" si="3">(C169/C143-1)*100</f>
        <v>-3.835709436524104</v>
      </c>
      <c r="E169" s="174">
        <v>5586</v>
      </c>
      <c r="F169" s="177">
        <f t="shared" si="2"/>
        <v>7.0525105404369404</v>
      </c>
      <c r="G169" s="181"/>
      <c r="H169" s="182"/>
      <c r="I169" s="182"/>
    </row>
    <row r="170" spans="1:9">
      <c r="A170" s="179" t="s">
        <v>5</v>
      </c>
      <c r="B170" s="176"/>
      <c r="C170" s="174">
        <v>3174</v>
      </c>
      <c r="D170" s="177">
        <f t="shared" si="3"/>
        <v>-10.186757215619691</v>
      </c>
      <c r="E170" s="174">
        <v>6041</v>
      </c>
      <c r="F170" s="177">
        <f t="shared" si="2"/>
        <v>-2.7057497181510737</v>
      </c>
      <c r="G170" s="181"/>
      <c r="H170" s="182"/>
      <c r="I170" s="182"/>
    </row>
    <row r="171" spans="1:9">
      <c r="A171" s="179" t="s">
        <v>6</v>
      </c>
      <c r="B171" s="176"/>
      <c r="C171" s="174">
        <v>2456</v>
      </c>
      <c r="D171" s="177">
        <f t="shared" si="3"/>
        <v>-4.6953822273961947</v>
      </c>
      <c r="E171" s="174">
        <v>4653</v>
      </c>
      <c r="F171" s="177">
        <f t="shared" si="2"/>
        <v>2.3762376237623783</v>
      </c>
      <c r="G171" s="181"/>
      <c r="H171" s="182"/>
      <c r="I171" s="182"/>
    </row>
    <row r="172" spans="1:9">
      <c r="A172" s="179" t="s">
        <v>7</v>
      </c>
      <c r="B172" s="176"/>
      <c r="C172" s="174">
        <v>2521</v>
      </c>
      <c r="D172" s="177">
        <f t="shared" si="3"/>
        <v>-0.55226824457593748</v>
      </c>
      <c r="E172" s="174">
        <v>4811</v>
      </c>
      <c r="F172" s="177">
        <f t="shared" si="2"/>
        <v>2.5143831238014114</v>
      </c>
      <c r="G172" s="181"/>
      <c r="H172" s="182"/>
      <c r="I172" s="182"/>
    </row>
    <row r="173" spans="1:9">
      <c r="A173" s="179" t="s">
        <v>10</v>
      </c>
      <c r="B173" s="176"/>
      <c r="C173" s="174">
        <v>2824</v>
      </c>
      <c r="D173" s="177">
        <f t="shared" si="3"/>
        <v>-6.2728177895784887</v>
      </c>
      <c r="E173" s="174">
        <v>5303</v>
      </c>
      <c r="F173" s="177">
        <f t="shared" si="2"/>
        <v>-0.85997382688353108</v>
      </c>
      <c r="G173" s="181"/>
      <c r="H173" s="182"/>
      <c r="I173" s="182"/>
    </row>
    <row r="174" spans="1:9">
      <c r="A174" s="179" t="s">
        <v>8</v>
      </c>
      <c r="B174" s="176"/>
      <c r="C174" s="174">
        <v>3202</v>
      </c>
      <c r="D174" s="177">
        <f t="shared" si="3"/>
        <v>9.3779306033137111E-2</v>
      </c>
      <c r="E174" s="174">
        <v>6108</v>
      </c>
      <c r="F174" s="177">
        <f t="shared" si="2"/>
        <v>2.055137844611532</v>
      </c>
      <c r="G174" s="181"/>
      <c r="H174" s="182"/>
      <c r="I174" s="182"/>
    </row>
    <row r="175" spans="1:9">
      <c r="A175" s="179" t="s">
        <v>9</v>
      </c>
      <c r="B175" s="176"/>
      <c r="C175" s="174">
        <v>4115</v>
      </c>
      <c r="D175" s="177">
        <f t="shared" si="3"/>
        <v>-6.0716731339876766</v>
      </c>
      <c r="E175" s="174">
        <v>7824</v>
      </c>
      <c r="F175" s="177">
        <f t="shared" si="2"/>
        <v>1.3602798289933826</v>
      </c>
      <c r="G175" s="181"/>
      <c r="H175" s="182"/>
      <c r="I175" s="182"/>
    </row>
    <row r="176" spans="1:9">
      <c r="A176" s="171" t="s">
        <v>271</v>
      </c>
      <c r="B176" s="176"/>
      <c r="C176" s="174">
        <v>3201</v>
      </c>
      <c r="D176" s="177">
        <f>(C176/C163-1)*100</f>
        <v>-4.0755169313754891</v>
      </c>
      <c r="E176" s="174">
        <v>6049</v>
      </c>
      <c r="F176" s="177">
        <f t="shared" si="2"/>
        <v>2.4039275435923546</v>
      </c>
      <c r="G176" s="181"/>
      <c r="H176" s="182"/>
      <c r="I176" s="182"/>
    </row>
    <row r="177" spans="1:9">
      <c r="A177" s="171" t="s">
        <v>0</v>
      </c>
      <c r="B177" s="176"/>
      <c r="C177" s="174">
        <v>2510</v>
      </c>
      <c r="D177" s="177">
        <f>(C177/C164-1)*100</f>
        <v>-3.1635802469135776</v>
      </c>
      <c r="E177" s="174">
        <v>4785</v>
      </c>
      <c r="F177" s="177">
        <f t="shared" si="2"/>
        <v>2.4844720496894457</v>
      </c>
      <c r="G177" s="181"/>
      <c r="H177" s="182"/>
      <c r="I177" s="182"/>
    </row>
    <row r="178" spans="1:9">
      <c r="A178" s="179" t="s">
        <v>1</v>
      </c>
      <c r="B178" s="176"/>
      <c r="C178" s="174">
        <v>3781</v>
      </c>
      <c r="D178" s="177">
        <f>(C178/C165-1)*100</f>
        <v>23.723821989528805</v>
      </c>
      <c r="E178" s="174">
        <v>7359</v>
      </c>
      <c r="F178" s="177">
        <f t="shared" si="2"/>
        <v>24.983016304347828</v>
      </c>
      <c r="G178" s="181"/>
      <c r="H178" s="182"/>
      <c r="I178" s="182"/>
    </row>
    <row r="179" spans="1:9">
      <c r="A179" s="179"/>
      <c r="B179" s="176"/>
      <c r="C179" s="174"/>
      <c r="D179" s="177"/>
      <c r="E179" s="174"/>
      <c r="F179" s="177"/>
      <c r="G179" s="181"/>
      <c r="H179" s="182"/>
      <c r="I179" s="182"/>
    </row>
    <row r="180" spans="1:9">
      <c r="A180" s="171" t="s">
        <v>294</v>
      </c>
      <c r="B180" s="176"/>
      <c r="C180" s="174">
        <v>2372</v>
      </c>
      <c r="D180" s="177">
        <f t="shared" ref="D180:D191" si="4">(C180/C167-1)*100</f>
        <v>-19.264805990469704</v>
      </c>
      <c r="E180" s="174">
        <v>4607</v>
      </c>
      <c r="F180" s="177">
        <f t="shared" ref="F180:F191" si="5">(E180/E167-1)*100</f>
        <v>-10.613116026387271</v>
      </c>
      <c r="G180" s="181"/>
      <c r="H180" s="182"/>
      <c r="I180" s="182"/>
    </row>
    <row r="181" spans="1:9">
      <c r="A181" s="179" t="s">
        <v>3</v>
      </c>
      <c r="B181" s="176"/>
      <c r="C181" s="174">
        <v>2638</v>
      </c>
      <c r="D181" s="177">
        <f t="shared" si="4"/>
        <v>-5.2782764811490139</v>
      </c>
      <c r="E181" s="174">
        <v>5113</v>
      </c>
      <c r="F181" s="177">
        <f t="shared" si="5"/>
        <v>-2.6466108149276413</v>
      </c>
      <c r="G181" s="181"/>
      <c r="H181" s="182"/>
      <c r="I181" s="182"/>
    </row>
    <row r="182" spans="1:9">
      <c r="A182" s="179" t="s">
        <v>4</v>
      </c>
      <c r="B182" s="176"/>
      <c r="C182" s="174">
        <v>2705</v>
      </c>
      <c r="D182" s="177">
        <f t="shared" si="4"/>
        <v>-4.5181786092481468</v>
      </c>
      <c r="E182" s="174">
        <v>5400</v>
      </c>
      <c r="F182" s="177">
        <f t="shared" si="5"/>
        <v>-3.3297529538131032</v>
      </c>
      <c r="G182" s="181"/>
      <c r="H182" s="182"/>
      <c r="I182" s="182"/>
    </row>
    <row r="183" spans="1:9">
      <c r="A183" s="179" t="s">
        <v>5</v>
      </c>
      <c r="B183" s="176"/>
      <c r="C183" s="174">
        <v>3040</v>
      </c>
      <c r="D183" s="177">
        <f t="shared" si="4"/>
        <v>-4.2218021424070606</v>
      </c>
      <c r="E183" s="174">
        <v>6005</v>
      </c>
      <c r="F183" s="177">
        <f t="shared" si="5"/>
        <v>-0.59592782651878284</v>
      </c>
      <c r="G183" s="181"/>
      <c r="H183" s="182"/>
      <c r="I183" s="182"/>
    </row>
    <row r="184" spans="1:9">
      <c r="A184" s="179" t="s">
        <v>6</v>
      </c>
      <c r="B184" s="176"/>
      <c r="C184" s="174">
        <v>2378</v>
      </c>
      <c r="D184" s="177">
        <f t="shared" si="4"/>
        <v>-3.1758957654723141</v>
      </c>
      <c r="E184" s="174">
        <v>4738</v>
      </c>
      <c r="F184" s="177">
        <f t="shared" si="5"/>
        <v>1.826778422523101</v>
      </c>
      <c r="G184" s="181"/>
      <c r="H184" s="182"/>
      <c r="I184" s="182"/>
    </row>
    <row r="185" spans="1:9">
      <c r="A185" s="179" t="s">
        <v>7</v>
      </c>
      <c r="B185" s="176"/>
      <c r="C185" s="174">
        <v>2453</v>
      </c>
      <c r="D185" s="177">
        <f t="shared" si="4"/>
        <v>-2.6973423244744166</v>
      </c>
      <c r="E185" s="174">
        <v>4885</v>
      </c>
      <c r="F185" s="177">
        <f t="shared" si="5"/>
        <v>1.5381417584701795</v>
      </c>
      <c r="G185" s="181"/>
      <c r="H185" s="182"/>
      <c r="I185" s="182"/>
    </row>
    <row r="186" spans="1:9">
      <c r="A186" s="179" t="s">
        <v>10</v>
      </c>
      <c r="B186" s="176"/>
      <c r="C186" s="174">
        <v>2746</v>
      </c>
      <c r="D186" s="177">
        <f t="shared" si="4"/>
        <v>-2.7620396600566588</v>
      </c>
      <c r="E186" s="174">
        <v>5293</v>
      </c>
      <c r="F186" s="177">
        <f t="shared" si="5"/>
        <v>-0.18857250612860366</v>
      </c>
      <c r="G186" s="181"/>
      <c r="H186" s="182"/>
      <c r="I186" s="182"/>
    </row>
    <row r="187" spans="1:9">
      <c r="A187" s="179" t="s">
        <v>8</v>
      </c>
      <c r="B187" s="176"/>
      <c r="C187" s="174">
        <v>3018</v>
      </c>
      <c r="D187" s="177">
        <f t="shared" si="4"/>
        <v>-5.7464084946908134</v>
      </c>
      <c r="E187" s="174">
        <v>6173</v>
      </c>
      <c r="F187" s="177">
        <f t="shared" si="5"/>
        <v>1.064178127046489</v>
      </c>
      <c r="G187" s="181"/>
      <c r="H187" s="182"/>
      <c r="I187" s="182"/>
    </row>
    <row r="188" spans="1:9">
      <c r="A188" s="179" t="s">
        <v>9</v>
      </c>
      <c r="B188" s="176"/>
      <c r="C188" s="174">
        <v>3889</v>
      </c>
      <c r="D188" s="177">
        <f t="shared" si="4"/>
        <v>-5.4921020656136132</v>
      </c>
      <c r="E188" s="174">
        <v>7838</v>
      </c>
      <c r="F188" s="177">
        <f t="shared" si="5"/>
        <v>0.17893660531698163</v>
      </c>
      <c r="G188" s="181"/>
      <c r="H188" s="182"/>
      <c r="I188" s="182"/>
    </row>
    <row r="189" spans="1:9">
      <c r="A189" s="171" t="s">
        <v>297</v>
      </c>
      <c r="B189" s="176"/>
      <c r="C189" s="174">
        <v>2904</v>
      </c>
      <c r="D189" s="177">
        <f t="shared" si="4"/>
        <v>-9.2783505154639183</v>
      </c>
      <c r="E189" s="174">
        <v>5995</v>
      </c>
      <c r="F189" s="177">
        <f t="shared" si="5"/>
        <v>-0.89270953876673387</v>
      </c>
      <c r="G189" s="181"/>
      <c r="H189" s="182"/>
      <c r="I189" s="182"/>
    </row>
    <row r="190" spans="1:9">
      <c r="A190" s="171" t="s">
        <v>0</v>
      </c>
      <c r="B190" s="176"/>
      <c r="C190" s="174">
        <v>2380</v>
      </c>
      <c r="D190" s="177">
        <f t="shared" si="4"/>
        <v>-5.1792828685258918</v>
      </c>
      <c r="E190" s="174">
        <v>4925</v>
      </c>
      <c r="F190" s="177">
        <f t="shared" si="5"/>
        <v>2.925809822361547</v>
      </c>
      <c r="G190" s="181"/>
      <c r="H190" s="182"/>
      <c r="I190" s="182"/>
    </row>
    <row r="191" spans="1:9">
      <c r="A191" s="179" t="s">
        <v>1</v>
      </c>
      <c r="B191" s="176"/>
      <c r="C191" s="174">
        <v>2932</v>
      </c>
      <c r="D191" s="177">
        <f t="shared" si="4"/>
        <v>-22.454377148902406</v>
      </c>
      <c r="E191" s="174">
        <v>6025</v>
      </c>
      <c r="F191" s="177">
        <f t="shared" si="5"/>
        <v>-18.127462970512298</v>
      </c>
      <c r="G191" s="181"/>
      <c r="H191" s="182"/>
      <c r="I191" s="182"/>
    </row>
    <row r="192" spans="1:9" ht="20" customHeight="1">
      <c r="A192" s="171" t="s">
        <v>301</v>
      </c>
      <c r="B192" s="176"/>
      <c r="C192" s="174">
        <v>2530</v>
      </c>
      <c r="D192" s="177">
        <f t="shared" ref="D192:D215" si="6">(C192/C180-1)*100</f>
        <v>6.6610455311973071</v>
      </c>
      <c r="E192" s="174">
        <v>5223</v>
      </c>
      <c r="F192" s="177">
        <f t="shared" ref="F192:F215" si="7">(E192/E180-1)*100</f>
        <v>13.370957238984161</v>
      </c>
      <c r="G192" s="181"/>
      <c r="H192" s="182"/>
      <c r="I192" s="182"/>
    </row>
    <row r="193" spans="1:11">
      <c r="A193" s="179" t="s">
        <v>3</v>
      </c>
      <c r="B193" s="176"/>
      <c r="C193" s="174">
        <v>2694</v>
      </c>
      <c r="D193" s="177">
        <f t="shared" si="6"/>
        <v>2.1228203184230576</v>
      </c>
      <c r="E193" s="174">
        <v>5418</v>
      </c>
      <c r="F193" s="177">
        <f t="shared" si="7"/>
        <v>5.9651867787991364</v>
      </c>
      <c r="G193" s="181"/>
      <c r="H193" s="182"/>
      <c r="I193" s="182"/>
    </row>
    <row r="194" spans="1:11">
      <c r="A194" s="179" t="s">
        <v>4</v>
      </c>
      <c r="B194" s="176"/>
      <c r="C194" s="174">
        <v>2480</v>
      </c>
      <c r="D194" s="177">
        <f t="shared" si="6"/>
        <v>-8.3179297597042563</v>
      </c>
      <c r="E194" s="174">
        <v>5393</v>
      </c>
      <c r="F194" s="177">
        <f t="shared" si="7"/>
        <v>-0.12962962962963509</v>
      </c>
      <c r="G194" s="181"/>
      <c r="H194" s="182"/>
      <c r="I194" s="182"/>
    </row>
    <row r="195" spans="1:11">
      <c r="A195" s="179" t="s">
        <v>5</v>
      </c>
      <c r="B195" s="176"/>
      <c r="C195" s="174">
        <v>2980</v>
      </c>
      <c r="D195" s="177">
        <f t="shared" si="6"/>
        <v>-1.9736842105263164</v>
      </c>
      <c r="E195" s="174">
        <v>6191</v>
      </c>
      <c r="F195" s="177">
        <f t="shared" si="7"/>
        <v>3.0974188176519535</v>
      </c>
      <c r="G195" s="181"/>
      <c r="H195" s="182"/>
      <c r="I195" s="182"/>
    </row>
    <row r="196" spans="1:11">
      <c r="A196" s="179" t="s">
        <v>6</v>
      </c>
      <c r="B196" s="176"/>
      <c r="C196" s="174">
        <v>2411</v>
      </c>
      <c r="D196" s="177">
        <f t="shared" si="6"/>
        <v>1.3877207737594599</v>
      </c>
      <c r="E196" s="174">
        <v>4832</v>
      </c>
      <c r="F196" s="177">
        <f t="shared" si="7"/>
        <v>1.9839594765723945</v>
      </c>
      <c r="G196" s="181"/>
      <c r="H196" s="182"/>
      <c r="I196" s="182"/>
    </row>
    <row r="197" spans="1:11">
      <c r="A197" s="179" t="s">
        <v>7</v>
      </c>
      <c r="B197" s="176"/>
      <c r="C197" s="174">
        <v>2535</v>
      </c>
      <c r="D197" s="177">
        <f t="shared" si="6"/>
        <v>3.3428454953118525</v>
      </c>
      <c r="E197" s="174">
        <v>4941</v>
      </c>
      <c r="F197" s="177">
        <f t="shared" si="7"/>
        <v>1.1463664278403174</v>
      </c>
      <c r="G197" s="181"/>
      <c r="H197" s="182"/>
      <c r="I197" s="183"/>
      <c r="J197"/>
      <c r="K197"/>
    </row>
    <row r="198" spans="1:11">
      <c r="A198" s="179" t="s">
        <v>10</v>
      </c>
      <c r="B198" s="176"/>
      <c r="C198" s="174">
        <v>2778</v>
      </c>
      <c r="D198" s="177">
        <f t="shared" si="6"/>
        <v>1.1653313911143437</v>
      </c>
      <c r="E198" s="174">
        <v>5496</v>
      </c>
      <c r="F198" s="177">
        <f t="shared" si="7"/>
        <v>3.8352541092008252</v>
      </c>
      <c r="G198" s="181"/>
      <c r="H198" s="182"/>
      <c r="I198" s="182"/>
    </row>
    <row r="199" spans="1:11">
      <c r="A199" s="179" t="s">
        <v>8</v>
      </c>
      <c r="B199" s="176"/>
      <c r="C199" s="174">
        <v>2781</v>
      </c>
      <c r="D199" s="177">
        <f t="shared" si="6"/>
        <v>-7.8528827037773308</v>
      </c>
      <c r="E199" s="174">
        <v>5992</v>
      </c>
      <c r="F199" s="177">
        <f t="shared" si="7"/>
        <v>-2.932123764782113</v>
      </c>
      <c r="G199" s="181"/>
      <c r="H199" s="182"/>
      <c r="I199" s="182"/>
    </row>
    <row r="200" spans="1:11">
      <c r="A200" s="179" t="s">
        <v>9</v>
      </c>
      <c r="B200" s="176"/>
      <c r="C200" s="180">
        <v>3869</v>
      </c>
      <c r="D200" s="177">
        <f t="shared" si="6"/>
        <v>-0.51427102082797216</v>
      </c>
      <c r="E200" s="174">
        <v>7826</v>
      </c>
      <c r="F200" s="177">
        <f t="shared" si="7"/>
        <v>-0.15310028068384884</v>
      </c>
      <c r="G200" s="181"/>
      <c r="H200" s="182"/>
      <c r="I200" s="182"/>
    </row>
    <row r="201" spans="1:11">
      <c r="A201" s="171" t="s">
        <v>302</v>
      </c>
      <c r="B201" s="193"/>
      <c r="C201" s="180">
        <v>2794</v>
      </c>
      <c r="D201" s="177">
        <f t="shared" si="6"/>
        <v>-3.7878787878787845</v>
      </c>
      <c r="E201" s="195">
        <v>5869</v>
      </c>
      <c r="F201" s="177">
        <f t="shared" si="7"/>
        <v>-2.1017514595496278</v>
      </c>
      <c r="G201" s="182"/>
      <c r="H201" s="182"/>
      <c r="I201" s="182"/>
    </row>
    <row r="202" spans="1:11">
      <c r="A202" s="171" t="s">
        <v>0</v>
      </c>
      <c r="B202" s="190"/>
      <c r="C202" s="180">
        <v>2210</v>
      </c>
      <c r="D202" s="177">
        <f t="shared" si="6"/>
        <v>-7.1428571428571397</v>
      </c>
      <c r="E202" s="195">
        <v>4912</v>
      </c>
      <c r="F202" s="177">
        <f t="shared" si="7"/>
        <v>-0.26395939086294451</v>
      </c>
      <c r="G202" s="182"/>
      <c r="H202" s="182"/>
      <c r="I202" s="182"/>
    </row>
    <row r="203" spans="1:11">
      <c r="A203" s="179" t="s">
        <v>1</v>
      </c>
      <c r="B203" s="191"/>
      <c r="C203" s="180">
        <v>2733</v>
      </c>
      <c r="D203" s="177">
        <f t="shared" si="6"/>
        <v>-6.7871759890859469</v>
      </c>
      <c r="E203" s="195">
        <v>5831</v>
      </c>
      <c r="F203" s="177">
        <f t="shared" si="7"/>
        <v>-3.2199170124481369</v>
      </c>
    </row>
    <row r="204" spans="1:11" ht="20" customHeight="1">
      <c r="A204" s="171" t="s">
        <v>310</v>
      </c>
      <c r="B204" s="192"/>
      <c r="C204" s="180">
        <v>2456</v>
      </c>
      <c r="D204" s="177">
        <f t="shared" si="6"/>
        <v>-2.9249011857707563</v>
      </c>
      <c r="E204" s="195">
        <v>5012</v>
      </c>
      <c r="F204" s="177">
        <f t="shared" si="7"/>
        <v>-4.0398238560214406</v>
      </c>
    </row>
    <row r="205" spans="1:11">
      <c r="A205" s="179" t="s">
        <v>3</v>
      </c>
      <c r="B205" s="192"/>
      <c r="C205" s="180">
        <v>2609</v>
      </c>
      <c r="D205" s="177">
        <f t="shared" si="6"/>
        <v>-3.1551596139569371</v>
      </c>
      <c r="E205" s="195">
        <v>5125</v>
      </c>
      <c r="F205" s="177">
        <f t="shared" si="7"/>
        <v>-5.4078995939461088</v>
      </c>
    </row>
    <row r="206" spans="1:11">
      <c r="A206" s="179" t="s">
        <v>4</v>
      </c>
      <c r="B206" s="192"/>
      <c r="C206" s="180">
        <v>2469</v>
      </c>
      <c r="D206" s="177">
        <f t="shared" si="6"/>
        <v>-0.44354838709677047</v>
      </c>
      <c r="E206" s="195">
        <v>5183</v>
      </c>
      <c r="F206" s="177">
        <f t="shared" si="7"/>
        <v>-3.8939365844613438</v>
      </c>
    </row>
    <row r="207" spans="1:11">
      <c r="A207" s="179" t="s">
        <v>5</v>
      </c>
      <c r="B207" s="192"/>
      <c r="C207" s="180">
        <v>2947</v>
      </c>
      <c r="D207" s="177">
        <f t="shared" si="6"/>
        <v>-1.1073825503355672</v>
      </c>
      <c r="E207" s="195">
        <v>6165</v>
      </c>
      <c r="F207" s="177">
        <f t="shared" si="7"/>
        <v>-0.41996446454530822</v>
      </c>
    </row>
    <row r="208" spans="1:11">
      <c r="A208" s="179" t="s">
        <v>6</v>
      </c>
      <c r="B208" s="192"/>
      <c r="C208" s="180">
        <v>2257</v>
      </c>
      <c r="D208" s="177">
        <f t="shared" si="6"/>
        <v>-6.387391124014929</v>
      </c>
      <c r="E208" s="195">
        <v>4529</v>
      </c>
      <c r="F208" s="177">
        <f t="shared" si="7"/>
        <v>-6.27069536423841</v>
      </c>
    </row>
    <row r="209" spans="1:9">
      <c r="A209" s="179" t="s">
        <v>7</v>
      </c>
      <c r="B209" s="192"/>
      <c r="C209" s="180">
        <v>2247</v>
      </c>
      <c r="D209" s="177">
        <f t="shared" si="6"/>
        <v>-11.360946745562128</v>
      </c>
      <c r="E209" s="195">
        <v>4684</v>
      </c>
      <c r="F209" s="177">
        <f t="shared" si="7"/>
        <v>-5.2013762396276082</v>
      </c>
    </row>
    <row r="210" spans="1:9">
      <c r="A210" s="179" t="s">
        <v>10</v>
      </c>
      <c r="B210" s="192"/>
      <c r="C210" s="180">
        <v>2704</v>
      </c>
      <c r="D210" s="177">
        <f t="shared" si="6"/>
        <v>-2.663786897048237</v>
      </c>
      <c r="E210" s="195">
        <v>5245</v>
      </c>
      <c r="F210" s="177">
        <f t="shared" si="7"/>
        <v>-4.5669577874818064</v>
      </c>
    </row>
    <row r="211" spans="1:9">
      <c r="A211" s="179" t="s">
        <v>8</v>
      </c>
      <c r="B211" s="192"/>
      <c r="C211" s="180">
        <v>2579</v>
      </c>
      <c r="D211" s="177">
        <f t="shared" si="6"/>
        <v>-7.2635742538655119</v>
      </c>
      <c r="E211" s="195">
        <v>5797</v>
      </c>
      <c r="F211" s="177">
        <f t="shared" si="7"/>
        <v>-3.2543391188251003</v>
      </c>
    </row>
    <row r="212" spans="1:9">
      <c r="A212" s="179" t="s">
        <v>9</v>
      </c>
      <c r="B212" s="192"/>
      <c r="C212" s="180">
        <v>3782</v>
      </c>
      <c r="D212" s="177">
        <f t="shared" si="6"/>
        <v>-2.2486430602222773</v>
      </c>
      <c r="E212" s="195">
        <v>7625</v>
      </c>
      <c r="F212" s="177">
        <f t="shared" si="7"/>
        <v>-2.5683618706874523</v>
      </c>
    </row>
    <row r="213" spans="1:9">
      <c r="A213" s="171" t="s">
        <v>362</v>
      </c>
      <c r="B213" s="193"/>
      <c r="C213" s="180">
        <v>2745</v>
      </c>
      <c r="D213" s="177">
        <f t="shared" si="6"/>
        <v>-1.7537580529706553</v>
      </c>
      <c r="E213" s="195">
        <v>5740</v>
      </c>
      <c r="F213" s="177">
        <f t="shared" si="7"/>
        <v>-2.1979894360197649</v>
      </c>
      <c r="G213" s="182"/>
      <c r="H213" s="182"/>
      <c r="I213" s="182"/>
    </row>
    <row r="214" spans="1:9">
      <c r="A214" s="171" t="s">
        <v>0</v>
      </c>
      <c r="B214" s="190"/>
      <c r="C214" s="180">
        <v>2208</v>
      </c>
      <c r="D214" s="177">
        <f t="shared" si="6"/>
        <v>-9.0497737556560764E-2</v>
      </c>
      <c r="E214" s="195">
        <v>4774</v>
      </c>
      <c r="F214" s="177">
        <f t="shared" si="7"/>
        <v>-2.8094462540716569</v>
      </c>
      <c r="G214" s="182"/>
      <c r="H214" s="182"/>
      <c r="I214" s="182"/>
    </row>
    <row r="215" spans="1:9">
      <c r="A215" s="179" t="s">
        <v>1</v>
      </c>
      <c r="B215" s="191"/>
      <c r="C215" s="180">
        <v>2660</v>
      </c>
      <c r="D215" s="177">
        <f t="shared" si="6"/>
        <v>-2.6710574460300007</v>
      </c>
      <c r="E215" s="195">
        <v>5729</v>
      </c>
      <c r="F215" s="177">
        <f t="shared" si="7"/>
        <v>-1.7492711370262426</v>
      </c>
    </row>
    <row r="216" spans="1:9" ht="20" customHeight="1">
      <c r="A216" s="179" t="s">
        <v>365</v>
      </c>
      <c r="B216" s="192"/>
      <c r="C216" s="411" t="s">
        <v>367</v>
      </c>
      <c r="D216" s="412"/>
      <c r="E216" s="195">
        <v>4994</v>
      </c>
      <c r="F216" s="177">
        <f t="shared" ref="F216:F221" si="8">(E216/E204-1)*100</f>
        <v>-0.35913806863527853</v>
      </c>
    </row>
    <row r="217" spans="1:9">
      <c r="A217" s="179" t="s">
        <v>3</v>
      </c>
      <c r="B217" s="192"/>
      <c r="C217" s="411"/>
      <c r="D217" s="412"/>
      <c r="E217" s="195">
        <v>5069</v>
      </c>
      <c r="F217" s="177">
        <f t="shared" si="8"/>
        <v>-1.0926829268292693</v>
      </c>
    </row>
    <row r="218" spans="1:9">
      <c r="A218" s="179" t="s">
        <v>4</v>
      </c>
      <c r="B218" s="192"/>
      <c r="C218" s="411"/>
      <c r="D218" s="412"/>
      <c r="E218" s="195">
        <v>5194</v>
      </c>
      <c r="F218" s="177">
        <f t="shared" si="8"/>
        <v>0.21223229789697484</v>
      </c>
    </row>
    <row r="219" spans="1:9">
      <c r="A219" s="179" t="s">
        <v>5</v>
      </c>
      <c r="B219" s="192"/>
      <c r="C219" s="411"/>
      <c r="D219" s="412"/>
      <c r="E219" s="195">
        <v>6010</v>
      </c>
      <c r="F219" s="177">
        <f t="shared" si="8"/>
        <v>-2.5141930251419309</v>
      </c>
    </row>
    <row r="220" spans="1:9">
      <c r="A220" s="179" t="s">
        <v>6</v>
      </c>
      <c r="B220" s="192"/>
      <c r="C220" s="411"/>
      <c r="D220" s="412"/>
      <c r="E220" s="195">
        <v>4552</v>
      </c>
      <c r="F220" s="177">
        <f t="shared" si="8"/>
        <v>0.50783837491719108</v>
      </c>
    </row>
    <row r="221" spans="1:9">
      <c r="A221" s="179" t="s">
        <v>7</v>
      </c>
      <c r="B221" s="192"/>
      <c r="C221" s="411"/>
      <c r="D221" s="412"/>
      <c r="E221" s="195">
        <v>4784</v>
      </c>
      <c r="F221" s="177">
        <f t="shared" si="8"/>
        <v>2.1349274124679685</v>
      </c>
    </row>
    <row r="222" spans="1:9">
      <c r="A222" s="179" t="s">
        <v>10</v>
      </c>
      <c r="B222" s="192"/>
      <c r="C222" s="411"/>
      <c r="D222" s="412"/>
      <c r="E222" s="195">
        <v>5164</v>
      </c>
      <c r="F222" s="177">
        <f t="shared" ref="F222:F229" si="9">(E222/E210-1)*100</f>
        <v>-1.5443279313631986</v>
      </c>
    </row>
    <row r="223" spans="1:9">
      <c r="A223" s="179" t="s">
        <v>8</v>
      </c>
      <c r="B223" s="192"/>
      <c r="C223" s="411"/>
      <c r="D223" s="412"/>
      <c r="E223" s="195">
        <v>5924</v>
      </c>
      <c r="F223" s="177">
        <f t="shared" si="9"/>
        <v>2.1907883387959348</v>
      </c>
    </row>
    <row r="224" spans="1:9">
      <c r="A224" s="179" t="s">
        <v>9</v>
      </c>
      <c r="B224" s="192"/>
      <c r="C224" s="411"/>
      <c r="D224" s="412"/>
      <c r="E224" s="195">
        <v>7594</v>
      </c>
      <c r="F224" s="177">
        <f t="shared" si="9"/>
        <v>-0.40655737704917705</v>
      </c>
    </row>
    <row r="225" spans="1:9">
      <c r="A225" s="179" t="s">
        <v>366</v>
      </c>
      <c r="B225" s="193"/>
      <c r="C225" s="411"/>
      <c r="D225" s="412"/>
      <c r="E225" s="195">
        <v>5659</v>
      </c>
      <c r="F225" s="177">
        <f t="shared" si="9"/>
        <v>-1.411149825783975</v>
      </c>
      <c r="G225" s="182"/>
      <c r="H225" s="182"/>
      <c r="I225" s="182"/>
    </row>
    <row r="226" spans="1:9">
      <c r="A226" s="179" t="s">
        <v>0</v>
      </c>
      <c r="B226" s="190"/>
      <c r="C226" s="411"/>
      <c r="D226" s="412"/>
      <c r="E226" s="195">
        <v>4702</v>
      </c>
      <c r="F226" s="177">
        <f t="shared" si="9"/>
        <v>-1.5081692501047295</v>
      </c>
      <c r="G226" s="182"/>
      <c r="H226" s="182"/>
      <c r="I226" s="182"/>
    </row>
    <row r="227" spans="1:9">
      <c r="A227" s="179" t="s">
        <v>1</v>
      </c>
      <c r="B227" s="191"/>
      <c r="C227" s="411"/>
      <c r="D227" s="412"/>
      <c r="E227" s="195">
        <v>5708</v>
      </c>
      <c r="F227" s="276">
        <f t="shared" si="9"/>
        <v>-0.36655611799616405</v>
      </c>
    </row>
    <row r="228" spans="1:9" ht="20" customHeight="1">
      <c r="A228" s="179" t="s">
        <v>397</v>
      </c>
      <c r="B228" s="192"/>
      <c r="C228" s="411"/>
      <c r="D228" s="412"/>
      <c r="E228" s="195">
        <v>5005</v>
      </c>
      <c r="F228" s="177">
        <f t="shared" si="9"/>
        <v>0.22026431718060735</v>
      </c>
    </row>
    <row r="229" spans="1:9">
      <c r="A229" s="179" t="s">
        <v>3</v>
      </c>
      <c r="B229" s="192"/>
      <c r="C229" s="411"/>
      <c r="D229" s="412"/>
      <c r="E229" s="195">
        <v>4944</v>
      </c>
      <c r="F229" s="177">
        <f t="shared" si="9"/>
        <v>-2.4659696192542935</v>
      </c>
    </row>
    <row r="230" spans="1:9">
      <c r="A230" s="179" t="s">
        <v>4</v>
      </c>
      <c r="B230" s="192"/>
      <c r="C230" s="411"/>
      <c r="D230" s="412"/>
      <c r="E230" s="195">
        <v>5331</v>
      </c>
      <c r="F230" s="177">
        <f t="shared" ref="F230" si="10">(E230/E218-1)*100</f>
        <v>2.6376588371197496</v>
      </c>
    </row>
    <row r="231" spans="1:9">
      <c r="A231" s="179" t="s">
        <v>5</v>
      </c>
      <c r="B231" s="192"/>
      <c r="C231" s="411"/>
      <c r="D231" s="412"/>
      <c r="E231" s="195">
        <v>5617</v>
      </c>
      <c r="F231" s="177">
        <f t="shared" ref="F231:F232" si="11">(E231/E219-1)*100</f>
        <v>-6.5391014975041628</v>
      </c>
    </row>
    <row r="232" spans="1:9">
      <c r="A232" s="179" t="s">
        <v>6</v>
      </c>
      <c r="B232" s="192"/>
      <c r="C232" s="411"/>
      <c r="D232" s="412"/>
      <c r="E232" s="195">
        <v>4515</v>
      </c>
      <c r="F232" s="177">
        <f t="shared" si="11"/>
        <v>-0.81282952548330512</v>
      </c>
    </row>
    <row r="233" spans="1:9">
      <c r="A233" s="179" t="s">
        <v>7</v>
      </c>
      <c r="B233" s="192"/>
      <c r="C233" s="411"/>
      <c r="D233" s="412"/>
      <c r="E233" s="195">
        <v>4600</v>
      </c>
      <c r="F233" s="177">
        <f t="shared" ref="F233" si="12">(E233/E221-1)*100</f>
        <v>-3.8461538461538436</v>
      </c>
    </row>
    <row r="234" spans="1:9">
      <c r="A234" s="179" t="s">
        <v>10</v>
      </c>
      <c r="B234" s="192"/>
      <c r="C234" s="411"/>
      <c r="D234" s="412"/>
      <c r="E234" s="195">
        <v>5159</v>
      </c>
      <c r="F234" s="177">
        <f t="shared" ref="F234" si="13">(E234/E222-1)*100</f>
        <v>-9.6824167312159481E-2</v>
      </c>
    </row>
    <row r="235" spans="1:9">
      <c r="A235" s="179" t="s">
        <v>8</v>
      </c>
      <c r="B235" s="192"/>
      <c r="C235" s="411"/>
      <c r="D235" s="412"/>
      <c r="E235" s="195">
        <v>5789</v>
      </c>
      <c r="F235" s="177">
        <f t="shared" ref="F235:F240" si="14">(E235/E223-1)*100</f>
        <v>-2.2788656313301847</v>
      </c>
    </row>
    <row r="236" spans="1:9">
      <c r="A236" s="179" t="s">
        <v>9</v>
      </c>
      <c r="B236" s="192"/>
      <c r="C236" s="411"/>
      <c r="D236" s="412"/>
      <c r="E236" s="195">
        <v>7405</v>
      </c>
      <c r="F236" s="177">
        <f t="shared" si="14"/>
        <v>-2.4888069528575141</v>
      </c>
    </row>
    <row r="237" spans="1:9">
      <c r="A237" s="179" t="s">
        <v>398</v>
      </c>
      <c r="B237" s="193"/>
      <c r="C237" s="411"/>
      <c r="D237" s="412"/>
      <c r="E237" s="195">
        <v>5380</v>
      </c>
      <c r="F237" s="177">
        <f t="shared" si="14"/>
        <v>-4.9301996819225984</v>
      </c>
      <c r="G237" s="182"/>
      <c r="H237" s="182"/>
      <c r="I237" s="182"/>
    </row>
    <row r="238" spans="1:9">
      <c r="A238" s="179" t="s">
        <v>0</v>
      </c>
      <c r="B238" s="190"/>
      <c r="C238" s="411"/>
      <c r="D238" s="412"/>
      <c r="E238" s="195">
        <v>4600</v>
      </c>
      <c r="F238" s="177">
        <f t="shared" si="14"/>
        <v>-2.1692896639727732</v>
      </c>
      <c r="G238" s="182"/>
      <c r="H238" s="182"/>
      <c r="I238" s="182"/>
    </row>
    <row r="239" spans="1:9">
      <c r="A239" s="179" t="s">
        <v>1</v>
      </c>
      <c r="B239" s="191"/>
      <c r="C239" s="411"/>
      <c r="D239" s="412"/>
      <c r="E239" s="195">
        <v>5619</v>
      </c>
      <c r="F239" s="177">
        <f t="shared" si="14"/>
        <v>-1.559215136650316</v>
      </c>
    </row>
    <row r="240" spans="1:9" ht="20" customHeight="1">
      <c r="A240" s="179" t="s">
        <v>409</v>
      </c>
      <c r="B240" s="192"/>
      <c r="C240" s="289"/>
      <c r="D240" s="289"/>
      <c r="E240" s="195">
        <v>4894</v>
      </c>
      <c r="F240" s="177">
        <f t="shared" si="14"/>
        <v>-2.217782217782216</v>
      </c>
    </row>
    <row r="241" spans="1:9">
      <c r="A241" s="6" t="s">
        <v>411</v>
      </c>
      <c r="B241" s="192"/>
      <c r="C241" s="289"/>
      <c r="D241" s="289"/>
      <c r="E241" s="195">
        <v>4849</v>
      </c>
      <c r="F241" s="177">
        <f t="shared" ref="F241" si="15">(E241/E229-1)*100</f>
        <v>-1.9215210355987056</v>
      </c>
    </row>
    <row r="242" spans="1:9">
      <c r="A242" s="179" t="s">
        <v>4</v>
      </c>
      <c r="B242" s="192"/>
      <c r="C242" s="289"/>
      <c r="D242" s="289"/>
      <c r="E242" s="195">
        <v>5216</v>
      </c>
      <c r="F242" s="177">
        <f t="shared" ref="F242" si="16">(E242/E230-1)*100</f>
        <v>-2.1571937722753676</v>
      </c>
    </row>
    <row r="243" spans="1:9">
      <c r="A243" s="179" t="s">
        <v>5</v>
      </c>
      <c r="B243" s="192"/>
      <c r="C243" s="289"/>
      <c r="D243" s="289"/>
      <c r="E243" s="195">
        <v>5412</v>
      </c>
      <c r="F243" s="177">
        <f t="shared" ref="F243" si="17">(E243/E231-1)*100</f>
        <v>-3.6496350364963459</v>
      </c>
    </row>
    <row r="244" spans="1:9">
      <c r="A244" s="179" t="s">
        <v>6</v>
      </c>
      <c r="B244" s="192"/>
      <c r="C244" s="289"/>
      <c r="D244" s="289"/>
      <c r="E244" s="195">
        <v>4574</v>
      </c>
      <c r="F244" s="177">
        <f t="shared" ref="F244" si="18">(E244/E232-1)*100</f>
        <v>1.3067552602436416</v>
      </c>
    </row>
    <row r="245" spans="1:9">
      <c r="A245" s="179" t="s">
        <v>7</v>
      </c>
      <c r="B245" s="192"/>
      <c r="C245" s="289"/>
      <c r="D245" s="289"/>
      <c r="E245" s="195">
        <v>5615</v>
      </c>
      <c r="F245" s="177">
        <f t="shared" ref="F245" si="19">(E245/E233-1)*100</f>
        <v>22.065217391304337</v>
      </c>
    </row>
    <row r="246" spans="1:9">
      <c r="A246" s="179" t="s">
        <v>10</v>
      </c>
      <c r="B246" s="192"/>
      <c r="C246" s="289"/>
      <c r="D246" s="289"/>
      <c r="E246" s="195">
        <v>4265</v>
      </c>
      <c r="F246" s="177">
        <f t="shared" ref="F246" si="20">(E246/E234-1)*100</f>
        <v>-17.328939716999415</v>
      </c>
    </row>
    <row r="247" spans="1:9">
      <c r="A247" s="179" t="s">
        <v>8</v>
      </c>
      <c r="B247" s="192"/>
      <c r="C247" s="289"/>
      <c r="D247" s="289"/>
      <c r="E247" s="195">
        <v>5448</v>
      </c>
      <c r="F247" s="177">
        <f t="shared" ref="F247" si="21">(E247/E235-1)*100</f>
        <v>-5.8904819485230631</v>
      </c>
    </row>
    <row r="248" spans="1:9">
      <c r="A248" s="179" t="s">
        <v>9</v>
      </c>
      <c r="B248" s="192"/>
      <c r="C248" s="289"/>
      <c r="D248" s="289"/>
      <c r="E248" s="195">
        <v>7049</v>
      </c>
      <c r="F248" s="177">
        <f t="shared" ref="F248:F265" si="22">(E248/E236-1)*100</f>
        <v>-4.8075624577987863</v>
      </c>
    </row>
    <row r="249" spans="1:9">
      <c r="A249" s="179" t="s">
        <v>443</v>
      </c>
      <c r="B249" s="193"/>
      <c r="C249" s="289"/>
      <c r="D249" s="289"/>
      <c r="E249" s="195">
        <v>5212</v>
      </c>
      <c r="F249" s="177">
        <f t="shared" si="22"/>
        <v>-3.122676579925654</v>
      </c>
      <c r="G249" s="182"/>
      <c r="H249" s="182"/>
      <c r="I249" s="182"/>
    </row>
    <row r="250" spans="1:9">
      <c r="A250" s="179" t="s">
        <v>0</v>
      </c>
      <c r="B250" s="190"/>
      <c r="C250" s="289"/>
      <c r="D250" s="289"/>
      <c r="E250" s="195">
        <v>4061</v>
      </c>
      <c r="F250" s="177">
        <f t="shared" si="22"/>
        <v>-11.717391304347824</v>
      </c>
      <c r="G250" s="182"/>
      <c r="H250" s="182"/>
      <c r="I250" s="182"/>
    </row>
    <row r="251" spans="1:9">
      <c r="A251" s="179" t="s">
        <v>1</v>
      </c>
      <c r="B251" s="190"/>
      <c r="C251" s="302"/>
      <c r="D251" s="302"/>
      <c r="E251" s="195">
        <v>3788</v>
      </c>
      <c r="F251" s="177">
        <f t="shared" si="22"/>
        <v>-32.585869371774336</v>
      </c>
      <c r="G251" s="182"/>
      <c r="H251" s="182"/>
      <c r="I251" s="182"/>
    </row>
    <row r="252" spans="1:9" ht="20" customHeight="1">
      <c r="A252" s="179" t="s">
        <v>444</v>
      </c>
      <c r="B252" s="190"/>
      <c r="C252" s="302"/>
      <c r="D252" s="302"/>
      <c r="E252" s="195">
        <v>1397</v>
      </c>
      <c r="F252" s="177">
        <f t="shared" si="22"/>
        <v>-71.454842664487131</v>
      </c>
      <c r="G252" s="182"/>
      <c r="H252" s="182"/>
      <c r="I252" s="182"/>
    </row>
    <row r="253" spans="1:9">
      <c r="A253" s="6" t="s">
        <v>230</v>
      </c>
      <c r="B253" s="190"/>
      <c r="C253" s="302"/>
      <c r="D253" s="302"/>
      <c r="E253" s="195">
        <v>1744</v>
      </c>
      <c r="F253" s="177">
        <f t="shared" si="22"/>
        <v>-64.033821406475553</v>
      </c>
      <c r="G253" s="182"/>
      <c r="H253" s="182"/>
      <c r="I253" s="182"/>
    </row>
    <row r="254" spans="1:9">
      <c r="A254" s="179" t="s">
        <v>4</v>
      </c>
      <c r="B254" s="190"/>
      <c r="C254" s="302"/>
      <c r="D254" s="302"/>
      <c r="E254" s="195">
        <v>4257</v>
      </c>
      <c r="F254" s="177">
        <f t="shared" si="22"/>
        <v>-18.385736196319012</v>
      </c>
      <c r="G254" s="182"/>
      <c r="H254" s="182"/>
      <c r="I254" s="182"/>
    </row>
    <row r="255" spans="1:9">
      <c r="A255" s="179" t="s">
        <v>5</v>
      </c>
      <c r="B255" s="190"/>
      <c r="C255" s="302"/>
      <c r="D255" s="302"/>
      <c r="E255" s="195">
        <v>4343</v>
      </c>
      <c r="F255" s="177">
        <f t="shared" si="22"/>
        <v>-19.752402069475238</v>
      </c>
      <c r="G255" s="182"/>
      <c r="H255" s="182"/>
      <c r="I255" s="182"/>
    </row>
    <row r="256" spans="1:9">
      <c r="A256" s="179" t="s">
        <v>6</v>
      </c>
      <c r="B256" s="190"/>
      <c r="C256" s="302"/>
      <c r="D256" s="302"/>
      <c r="E256" s="195">
        <v>3602</v>
      </c>
      <c r="F256" s="177">
        <f t="shared" si="22"/>
        <v>-21.250546567555752</v>
      </c>
      <c r="G256" s="182"/>
      <c r="H256" s="182"/>
      <c r="I256" s="182"/>
    </row>
    <row r="257" spans="1:9">
      <c r="A257" s="179" t="s">
        <v>7</v>
      </c>
      <c r="B257" s="190"/>
      <c r="C257" s="302"/>
      <c r="D257" s="302"/>
      <c r="E257" s="195">
        <v>3708</v>
      </c>
      <c r="F257" s="177">
        <f t="shared" si="22"/>
        <v>-33.962600178094391</v>
      </c>
      <c r="G257" s="182"/>
      <c r="H257" s="182"/>
      <c r="I257" s="182"/>
    </row>
    <row r="258" spans="1:9">
      <c r="A258" s="179" t="s">
        <v>10</v>
      </c>
      <c r="B258" s="190"/>
      <c r="C258" s="302"/>
      <c r="D258" s="302"/>
      <c r="E258" s="195">
        <v>4163</v>
      </c>
      <c r="F258" s="177">
        <f t="shared" si="22"/>
        <v>-2.3915592028135979</v>
      </c>
      <c r="G258" s="182"/>
      <c r="H258" s="182"/>
      <c r="I258" s="182"/>
    </row>
    <row r="259" spans="1:9">
      <c r="A259" s="179" t="s">
        <v>8</v>
      </c>
      <c r="B259" s="190"/>
      <c r="C259" s="302"/>
      <c r="D259" s="302"/>
      <c r="E259" s="195">
        <v>4628</v>
      </c>
      <c r="F259" s="177">
        <f t="shared" si="22"/>
        <v>-15.051395007342139</v>
      </c>
      <c r="G259" s="182"/>
      <c r="H259" s="182"/>
      <c r="I259" s="182"/>
    </row>
    <row r="260" spans="1:9">
      <c r="A260" s="179" t="s">
        <v>9</v>
      </c>
      <c r="B260" s="190"/>
      <c r="C260" s="302"/>
      <c r="D260" s="302"/>
      <c r="E260" s="195">
        <v>6034</v>
      </c>
      <c r="F260" s="177">
        <f t="shared" si="22"/>
        <v>-14.399205561072492</v>
      </c>
      <c r="G260" s="182"/>
      <c r="H260" s="182"/>
      <c r="I260" s="182"/>
    </row>
    <row r="261" spans="1:9" ht="13.25" customHeight="1">
      <c r="A261" s="179" t="s">
        <v>445</v>
      </c>
      <c r="B261" s="190"/>
      <c r="C261" s="302"/>
      <c r="D261" s="302"/>
      <c r="E261" s="195">
        <v>3636</v>
      </c>
      <c r="F261" s="177">
        <f t="shared" si="22"/>
        <v>-30.237912509593244</v>
      </c>
      <c r="G261" s="182"/>
      <c r="H261" s="182"/>
      <c r="I261" s="182"/>
    </row>
    <row r="262" spans="1:9">
      <c r="A262" s="179" t="s">
        <v>0</v>
      </c>
      <c r="B262" s="190"/>
      <c r="C262" s="302"/>
      <c r="D262" s="302"/>
      <c r="E262" s="195">
        <v>3581</v>
      </c>
      <c r="F262" s="177">
        <f t="shared" si="22"/>
        <v>-11.819748830337351</v>
      </c>
      <c r="G262" s="182"/>
      <c r="H262" s="182"/>
      <c r="I262" s="182"/>
    </row>
    <row r="263" spans="1:9">
      <c r="A263" s="179" t="s">
        <v>1</v>
      </c>
      <c r="B263" s="190"/>
      <c r="C263" s="302"/>
      <c r="D263" s="302"/>
      <c r="E263" s="195">
        <v>4519</v>
      </c>
      <c r="F263" s="177">
        <f t="shared" si="22"/>
        <v>19.297782470960922</v>
      </c>
      <c r="G263" s="182"/>
      <c r="H263" s="182"/>
      <c r="I263" s="182"/>
    </row>
    <row r="264" spans="1:9" ht="20" customHeight="1">
      <c r="A264" s="179" t="s">
        <v>446</v>
      </c>
      <c r="B264" s="190"/>
      <c r="C264" s="302"/>
      <c r="D264" s="302"/>
      <c r="E264" s="195">
        <v>3536</v>
      </c>
      <c r="F264" s="177">
        <f t="shared" si="22"/>
        <v>153.11381531853971</v>
      </c>
      <c r="G264" s="182"/>
      <c r="H264" s="182"/>
      <c r="I264" s="182"/>
    </row>
    <row r="265" spans="1:9">
      <c r="A265" s="6" t="s">
        <v>230</v>
      </c>
      <c r="B265" s="190"/>
      <c r="C265" s="302"/>
      <c r="D265" s="302"/>
      <c r="E265" s="195">
        <v>2768</v>
      </c>
      <c r="F265" s="177">
        <f t="shared" si="22"/>
        <v>58.715596330275233</v>
      </c>
      <c r="G265" s="182"/>
      <c r="H265" s="182"/>
      <c r="I265" s="182"/>
    </row>
    <row r="266" spans="1:9">
      <c r="A266" s="197"/>
      <c r="B266" s="210"/>
      <c r="C266" s="311"/>
      <c r="D266" s="311"/>
      <c r="E266" s="275"/>
      <c r="F266" s="288"/>
    </row>
    <row r="267" spans="1:9">
      <c r="A267" s="201" t="s">
        <v>353</v>
      </c>
      <c r="B267" s="202"/>
      <c r="C267" s="202"/>
      <c r="D267" s="202"/>
      <c r="E267" s="202"/>
    </row>
    <row r="268" spans="1:9">
      <c r="A268" s="203" t="s">
        <v>354</v>
      </c>
      <c r="B268" s="202"/>
      <c r="C268" s="202"/>
      <c r="D268" s="202"/>
      <c r="E268" s="202"/>
    </row>
    <row r="269" spans="1:9">
      <c r="A269" s="314" t="s">
        <v>368</v>
      </c>
      <c r="B269" s="315"/>
      <c r="C269" s="315"/>
      <c r="D269" s="315"/>
      <c r="E269" s="315"/>
      <c r="F269" s="315"/>
      <c r="G269" s="315"/>
      <c r="H269" s="315"/>
    </row>
    <row r="270" spans="1:9">
      <c r="A270" s="213"/>
    </row>
  </sheetData>
  <mergeCells count="5">
    <mergeCell ref="C216:D239"/>
    <mergeCell ref="A1:F1"/>
    <mergeCell ref="A4:B5"/>
    <mergeCell ref="C4:C5"/>
    <mergeCell ref="E4:E5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T325"/>
  <sheetViews>
    <sheetView showGridLines="0" zoomScale="130" zoomScaleNormal="130" workbookViewId="0">
      <pane xSplit="2" ySplit="5" topLeftCell="D309" activePane="bottomRight" state="frozen"/>
      <selection activeCell="Q287" sqref="Q287"/>
      <selection pane="topRight" activeCell="Q287" sqref="Q287"/>
      <selection pane="bottomLeft" activeCell="Q287" sqref="Q287"/>
      <selection pane="bottomRight" activeCell="A321" sqref="A321"/>
    </sheetView>
  </sheetViews>
  <sheetFormatPr defaultColWidth="6.6328125" defaultRowHeight="11"/>
  <cols>
    <col min="1" max="1" width="10.1796875" style="3" customWidth="1"/>
    <col min="2" max="2" width="2.08984375" style="3" customWidth="1"/>
    <col min="3" max="3" width="9.08984375" style="3" customWidth="1"/>
    <col min="4" max="4" width="8.08984375" style="3" customWidth="1"/>
    <col min="5" max="5" width="9.08984375" style="3" customWidth="1"/>
    <col min="6" max="6" width="8.08984375" style="3" customWidth="1"/>
    <col min="7" max="7" width="2.90625" style="3" customWidth="1"/>
    <col min="8" max="8" width="10.1796875" style="3" customWidth="1"/>
    <col min="9" max="9" width="2.08984375" style="3" customWidth="1"/>
    <col min="10" max="10" width="9.08984375" style="3" customWidth="1"/>
    <col min="11" max="11" width="8.08984375" style="3" customWidth="1"/>
    <col min="12" max="12" width="9.08984375" style="3" customWidth="1"/>
    <col min="13" max="13" width="8.08984375" style="3" customWidth="1"/>
    <col min="14" max="14" width="2.453125" style="3" customWidth="1"/>
    <col min="15" max="16" width="6.6328125" style="3"/>
    <col min="17" max="17" width="6.81640625" style="3" bestFit="1" customWidth="1"/>
    <col min="18" max="16384" width="6.6328125" style="3"/>
  </cols>
  <sheetData>
    <row r="1" spans="1:14" ht="30" customHeight="1">
      <c r="A1" s="374" t="s">
        <v>105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s="1" customFormat="1" ht="15" customHeight="1">
      <c r="A2" s="11" t="s">
        <v>77</v>
      </c>
      <c r="B2" s="4"/>
      <c r="C2" s="4"/>
      <c r="D2" s="4"/>
      <c r="E2" s="4"/>
      <c r="F2" s="4"/>
      <c r="G2" s="4"/>
      <c r="H2" s="11" t="s">
        <v>78</v>
      </c>
      <c r="I2" s="4"/>
      <c r="J2" s="4"/>
      <c r="K2" s="4"/>
      <c r="L2" s="4"/>
      <c r="M2" s="4"/>
      <c r="N2" s="4"/>
    </row>
    <row r="3" spans="1:14" s="1" customFormat="1" ht="15" customHeight="1">
      <c r="E3" s="6"/>
      <c r="F3" s="57"/>
      <c r="L3" s="6"/>
      <c r="M3" s="57"/>
    </row>
    <row r="4" spans="1:14">
      <c r="A4" s="378" t="s">
        <v>76</v>
      </c>
      <c r="B4" s="379"/>
      <c r="C4" s="427" t="s">
        <v>79</v>
      </c>
      <c r="D4" s="222"/>
      <c r="E4" s="427" t="s">
        <v>80</v>
      </c>
      <c r="F4" s="223"/>
      <c r="G4" s="215"/>
      <c r="H4" s="422" t="s">
        <v>76</v>
      </c>
      <c r="I4" s="423"/>
      <c r="J4" s="420" t="s">
        <v>81</v>
      </c>
      <c r="K4" s="222"/>
      <c r="L4" s="420" t="s">
        <v>82</v>
      </c>
      <c r="M4" s="51"/>
      <c r="N4" s="49"/>
    </row>
    <row r="5" spans="1:14">
      <c r="A5" s="382"/>
      <c r="B5" s="383"/>
      <c r="C5" s="390"/>
      <c r="D5" s="224" t="s">
        <v>106</v>
      </c>
      <c r="E5" s="390"/>
      <c r="F5" s="225" t="s">
        <v>106</v>
      </c>
      <c r="G5" s="226"/>
      <c r="H5" s="424"/>
      <c r="I5" s="425"/>
      <c r="J5" s="426"/>
      <c r="K5" s="224" t="s">
        <v>106</v>
      </c>
      <c r="L5" s="421"/>
      <c r="M5" s="53" t="s">
        <v>106</v>
      </c>
      <c r="N5" s="9"/>
    </row>
    <row r="6" spans="1:14">
      <c r="A6" s="9"/>
      <c r="B6" s="15"/>
      <c r="C6" s="215"/>
      <c r="D6" s="215"/>
      <c r="E6" s="215"/>
      <c r="F6" s="215"/>
      <c r="G6" s="226"/>
      <c r="H6" s="226"/>
      <c r="I6" s="227"/>
      <c r="J6" s="215"/>
      <c r="K6" s="215"/>
      <c r="L6" s="215"/>
      <c r="M6" s="10"/>
      <c r="N6" s="9"/>
    </row>
    <row r="7" spans="1:14">
      <c r="A7" s="10" t="s">
        <v>183</v>
      </c>
      <c r="B7" s="97"/>
      <c r="C7" s="126">
        <f>SUM(C30:C41)</f>
        <v>122408</v>
      </c>
      <c r="D7" s="228" t="s">
        <v>171</v>
      </c>
      <c r="E7" s="126">
        <f>SUM(E30:E41)</f>
        <v>255680</v>
      </c>
      <c r="F7" s="228" t="s">
        <v>171</v>
      </c>
      <c r="G7" s="226"/>
      <c r="H7" s="10" t="s">
        <v>183</v>
      </c>
      <c r="I7" s="227"/>
      <c r="J7" s="126">
        <f>SUM(J30:J41)</f>
        <v>521090</v>
      </c>
      <c r="K7" s="126" t="s">
        <v>127</v>
      </c>
      <c r="L7" s="126">
        <v>422275</v>
      </c>
      <c r="M7" s="23" t="s">
        <v>127</v>
      </c>
      <c r="N7" s="9"/>
    </row>
    <row r="8" spans="1:14">
      <c r="A8" s="10" t="s">
        <v>25</v>
      </c>
      <c r="B8" s="15"/>
      <c r="C8" s="126">
        <f>SUM(C43:C54)</f>
        <v>121729</v>
      </c>
      <c r="D8" s="228">
        <f t="shared" ref="D8:D14" si="0">(C8/C7-1)*100</f>
        <v>-0.55470230703875689</v>
      </c>
      <c r="E8" s="126">
        <f>SUM(E43:E54)</f>
        <v>176092</v>
      </c>
      <c r="F8" s="228">
        <f t="shared" ref="F8:F14" si="1">(E8/E7-1)*100</f>
        <v>-31.127972465581976</v>
      </c>
      <c r="G8" s="226"/>
      <c r="H8" s="10" t="s">
        <v>25</v>
      </c>
      <c r="I8" s="227"/>
      <c r="J8" s="126">
        <v>545484</v>
      </c>
      <c r="K8" s="228">
        <f t="shared" ref="K8:K15" si="2">(J8/J7-1)*100</f>
        <v>4.681341035137887</v>
      </c>
      <c r="L8" s="126">
        <v>443620</v>
      </c>
      <c r="M8" s="82">
        <f t="shared" ref="M8:M15" si="3">(L8/L7-1)*100</f>
        <v>5.0547628914806797</v>
      </c>
      <c r="N8" s="9"/>
    </row>
    <row r="9" spans="1:14">
      <c r="A9" s="10" t="s">
        <v>26</v>
      </c>
      <c r="B9" s="15"/>
      <c r="C9" s="126">
        <v>143118</v>
      </c>
      <c r="D9" s="228">
        <f t="shared" si="0"/>
        <v>17.570997872322948</v>
      </c>
      <c r="E9" s="126">
        <f>SUM(E56:E67)</f>
        <v>182512</v>
      </c>
      <c r="F9" s="228">
        <f t="shared" si="1"/>
        <v>3.6458215023964735</v>
      </c>
      <c r="G9" s="226"/>
      <c r="H9" s="10" t="s">
        <v>26</v>
      </c>
      <c r="I9" s="227"/>
      <c r="J9" s="126">
        <v>611700</v>
      </c>
      <c r="K9" s="228">
        <f t="shared" si="2"/>
        <v>12.138944496997173</v>
      </c>
      <c r="L9" s="126">
        <v>492166</v>
      </c>
      <c r="M9" s="82">
        <f t="shared" si="3"/>
        <v>10.943149542401166</v>
      </c>
      <c r="N9" s="9"/>
    </row>
    <row r="10" spans="1:14">
      <c r="A10" s="10" t="s">
        <v>90</v>
      </c>
      <c r="B10" s="15"/>
      <c r="C10" s="126">
        <f>SUM(C69:C80)</f>
        <v>165594</v>
      </c>
      <c r="D10" s="228">
        <f t="shared" si="0"/>
        <v>15.704523540015924</v>
      </c>
      <c r="E10" s="126">
        <v>229086</v>
      </c>
      <c r="F10" s="228">
        <f t="shared" si="1"/>
        <v>25.518322082931544</v>
      </c>
      <c r="G10" s="226"/>
      <c r="H10" s="10" t="s">
        <v>90</v>
      </c>
      <c r="I10" s="227"/>
      <c r="J10" s="126">
        <v>656565</v>
      </c>
      <c r="K10" s="228">
        <f t="shared" si="2"/>
        <v>7.3344776851397731</v>
      </c>
      <c r="L10" s="126">
        <f>SUM(L69:L80)</f>
        <v>569494</v>
      </c>
      <c r="M10" s="82">
        <f t="shared" si="3"/>
        <v>15.711772044391537</v>
      </c>
      <c r="N10" s="9"/>
    </row>
    <row r="11" spans="1:14">
      <c r="A11" s="10" t="s">
        <v>97</v>
      </c>
      <c r="B11" s="15"/>
      <c r="C11" s="126">
        <v>194938</v>
      </c>
      <c r="D11" s="228">
        <f t="shared" si="0"/>
        <v>17.720448808531721</v>
      </c>
      <c r="E11" s="126">
        <f>SUM(E82:E93)</f>
        <v>323594</v>
      </c>
      <c r="F11" s="228">
        <f t="shared" si="1"/>
        <v>41.254376085836753</v>
      </c>
      <c r="G11" s="226"/>
      <c r="H11" s="10" t="s">
        <v>97</v>
      </c>
      <c r="I11" s="227"/>
      <c r="J11" s="126">
        <f>SUM(J82:J93)</f>
        <v>752462</v>
      </c>
      <c r="K11" s="228">
        <f t="shared" si="2"/>
        <v>14.605865375096139</v>
      </c>
      <c r="L11" s="126">
        <f>SUM(L82:L93)</f>
        <v>673443</v>
      </c>
      <c r="M11" s="82">
        <f t="shared" si="3"/>
        <v>18.252870091695428</v>
      </c>
      <c r="N11" s="9"/>
    </row>
    <row r="12" spans="1:14">
      <c r="A12" s="10" t="s">
        <v>170</v>
      </c>
      <c r="B12" s="15"/>
      <c r="C12" s="126">
        <v>231478</v>
      </c>
      <c r="D12" s="228">
        <f t="shared" si="0"/>
        <v>18.744421303183568</v>
      </c>
      <c r="E12" s="126">
        <f>SUM(E95:E106)</f>
        <v>340509</v>
      </c>
      <c r="F12" s="228">
        <f t="shared" si="1"/>
        <v>5.2272291822468953</v>
      </c>
      <c r="G12" s="226"/>
      <c r="H12" s="10" t="s">
        <v>170</v>
      </c>
      <c r="I12" s="227"/>
      <c r="J12" s="126">
        <v>839314</v>
      </c>
      <c r="K12" s="228">
        <f t="shared" si="2"/>
        <v>11.542376890793161</v>
      </c>
      <c r="L12" s="126">
        <v>731359</v>
      </c>
      <c r="M12" s="82">
        <f t="shared" si="3"/>
        <v>8.5999854479146709</v>
      </c>
      <c r="N12" s="9"/>
    </row>
    <row r="13" spans="1:14">
      <c r="A13" s="10" t="s">
        <v>206</v>
      </c>
      <c r="B13" s="15"/>
      <c r="C13" s="126">
        <v>260184</v>
      </c>
      <c r="D13" s="228">
        <f t="shared" si="0"/>
        <v>12.401178513724842</v>
      </c>
      <c r="E13" s="126">
        <v>505348</v>
      </c>
      <c r="F13" s="228">
        <f t="shared" si="1"/>
        <v>48.409586824430484</v>
      </c>
      <c r="G13" s="226"/>
      <c r="H13" s="10" t="s">
        <v>206</v>
      </c>
      <c r="I13" s="227"/>
      <c r="J13" s="126">
        <f>SUM(J108:J119)</f>
        <v>810181</v>
      </c>
      <c r="K13" s="228">
        <f t="shared" si="2"/>
        <v>-3.4710489757111218</v>
      </c>
      <c r="L13" s="126">
        <f>SUM(L108:L119)</f>
        <v>789547</v>
      </c>
      <c r="M13" s="82">
        <f t="shared" si="3"/>
        <v>7.9561473913632108</v>
      </c>
      <c r="N13" s="9"/>
    </row>
    <row r="14" spans="1:14">
      <c r="A14" s="10" t="s">
        <v>212</v>
      </c>
      <c r="B14" s="15"/>
      <c r="C14" s="126">
        <f>SUM(C121:C132)</f>
        <v>160950</v>
      </c>
      <c r="D14" s="228">
        <f t="shared" si="0"/>
        <v>-38.13993174061433</v>
      </c>
      <c r="E14" s="126">
        <f>SUM(E121:E132)</f>
        <v>274536</v>
      </c>
      <c r="F14" s="228">
        <f t="shared" si="1"/>
        <v>-45.673872262282622</v>
      </c>
      <c r="G14" s="226"/>
      <c r="H14" s="10" t="s">
        <v>212</v>
      </c>
      <c r="I14" s="227"/>
      <c r="J14" s="126">
        <v>541706</v>
      </c>
      <c r="K14" s="228">
        <f t="shared" si="2"/>
        <v>-33.137656893953327</v>
      </c>
      <c r="L14" s="126">
        <f>SUM(L121:L132)</f>
        <v>514994</v>
      </c>
      <c r="M14" s="82">
        <f t="shared" si="3"/>
        <v>-34.773484035782545</v>
      </c>
      <c r="N14" s="9"/>
    </row>
    <row r="15" spans="1:14">
      <c r="A15" s="10" t="s">
        <v>220</v>
      </c>
      <c r="B15" s="15"/>
      <c r="C15" s="229">
        <v>207084</v>
      </c>
      <c r="D15" s="228">
        <f t="shared" ref="D15:D22" si="4">(C15/C14-1)*100</f>
        <v>28.663560111835974</v>
      </c>
      <c r="E15" s="126">
        <v>340098</v>
      </c>
      <c r="F15" s="228">
        <f t="shared" ref="F15:F21" si="5">(E15/E14-1)*100</f>
        <v>23.881021068275189</v>
      </c>
      <c r="G15" s="226"/>
      <c r="H15" s="10" t="s">
        <v>220</v>
      </c>
      <c r="I15" s="227"/>
      <c r="J15" s="126">
        <v>673996</v>
      </c>
      <c r="K15" s="228">
        <f t="shared" si="2"/>
        <v>24.420995890759922</v>
      </c>
      <c r="L15" s="126">
        <f>SUM(L134:L145)</f>
        <v>607650</v>
      </c>
      <c r="M15" s="82">
        <f t="shared" si="3"/>
        <v>17.99166592232142</v>
      </c>
      <c r="N15" s="9"/>
    </row>
    <row r="16" spans="1:14">
      <c r="A16" s="10" t="s">
        <v>263</v>
      </c>
      <c r="B16" s="15"/>
      <c r="C16" s="126">
        <f>SUM(C147:C158)</f>
        <v>223150</v>
      </c>
      <c r="D16" s="228">
        <f t="shared" si="4"/>
        <v>7.7582044001468065</v>
      </c>
      <c r="E16" s="126">
        <f>SUM(E147:E158)</f>
        <v>449293</v>
      </c>
      <c r="F16" s="228">
        <f t="shared" si="5"/>
        <v>32.10692212244706</v>
      </c>
      <c r="G16" s="226"/>
      <c r="H16" s="10" t="s">
        <v>263</v>
      </c>
      <c r="I16" s="227"/>
      <c r="J16" s="126">
        <v>655465</v>
      </c>
      <c r="K16" s="228">
        <f t="shared" ref="K16:K22" si="6">(J16/J15-1)*100</f>
        <v>-2.7494228452394354</v>
      </c>
      <c r="L16" s="126">
        <v>681112</v>
      </c>
      <c r="M16" s="82">
        <f t="shared" ref="M16:M22" si="7">(L16/L15-1)*100</f>
        <v>12.089525220110264</v>
      </c>
      <c r="N16" s="9"/>
    </row>
    <row r="17" spans="1:14">
      <c r="A17" s="10" t="s">
        <v>266</v>
      </c>
      <c r="B17" s="15"/>
      <c r="C17" s="126">
        <v>187168</v>
      </c>
      <c r="D17" s="228">
        <f t="shared" si="4"/>
        <v>-16.124579879005154</v>
      </c>
      <c r="E17" s="126">
        <f>SUM(E160:E171)</f>
        <v>520818</v>
      </c>
      <c r="F17" s="228">
        <f t="shared" si="5"/>
        <v>15.919455678143212</v>
      </c>
      <c r="G17" s="226"/>
      <c r="H17" s="10" t="s">
        <v>266</v>
      </c>
      <c r="I17" s="227"/>
      <c r="J17" s="126">
        <v>637476</v>
      </c>
      <c r="K17" s="228">
        <f t="shared" si="6"/>
        <v>-2.7444638539052435</v>
      </c>
      <c r="L17" s="126">
        <v>706886</v>
      </c>
      <c r="M17" s="82">
        <f t="shared" si="7"/>
        <v>3.7841059913787944</v>
      </c>
      <c r="N17" s="9"/>
    </row>
    <row r="18" spans="1:14">
      <c r="A18" s="10" t="s">
        <v>293</v>
      </c>
      <c r="B18" s="15"/>
      <c r="C18" s="126">
        <v>192844</v>
      </c>
      <c r="D18" s="228">
        <f t="shared" si="4"/>
        <v>3.0325696700290727</v>
      </c>
      <c r="E18" s="126">
        <v>624300</v>
      </c>
      <c r="F18" s="228">
        <f t="shared" si="5"/>
        <v>19.869128947156199</v>
      </c>
      <c r="G18" s="226"/>
      <c r="H18" s="10" t="s">
        <v>293</v>
      </c>
      <c r="I18" s="227"/>
      <c r="J18" s="126">
        <v>697742</v>
      </c>
      <c r="K18" s="228">
        <f t="shared" si="6"/>
        <v>9.453846105578867</v>
      </c>
      <c r="L18" s="126">
        <v>812425</v>
      </c>
      <c r="M18" s="82">
        <f t="shared" si="7"/>
        <v>14.930130176577272</v>
      </c>
      <c r="N18" s="9"/>
    </row>
    <row r="19" spans="1:14">
      <c r="A19" s="10" t="s">
        <v>299</v>
      </c>
      <c r="B19" s="15"/>
      <c r="C19" s="126">
        <v>229638</v>
      </c>
      <c r="D19" s="228">
        <f t="shared" si="4"/>
        <v>19.079670614590039</v>
      </c>
      <c r="E19" s="126">
        <v>744969</v>
      </c>
      <c r="F19" s="228">
        <f t="shared" si="5"/>
        <v>19.328688130706382</v>
      </c>
      <c r="G19" s="226"/>
      <c r="H19" s="10" t="s">
        <v>299</v>
      </c>
      <c r="I19" s="227"/>
      <c r="J19" s="126">
        <f>SUM(J186:J197)</f>
        <v>730930</v>
      </c>
      <c r="K19" s="228">
        <f t="shared" si="6"/>
        <v>4.7564859217303912</v>
      </c>
      <c r="L19" s="126">
        <f>SUM(L186:L197)</f>
        <v>859091</v>
      </c>
      <c r="M19" s="82">
        <f t="shared" si="7"/>
        <v>5.7440379111918016</v>
      </c>
      <c r="N19" s="9"/>
    </row>
    <row r="20" spans="1:14">
      <c r="A20" s="10" t="s">
        <v>306</v>
      </c>
      <c r="B20" s="15"/>
      <c r="C20" s="126">
        <f>SUM(C199:C210)</f>
        <v>215087</v>
      </c>
      <c r="D20" s="228">
        <f t="shared" si="4"/>
        <v>-6.3364948309948659</v>
      </c>
      <c r="E20" s="126">
        <f>SUM(E199:E210)</f>
        <v>571243</v>
      </c>
      <c r="F20" s="228">
        <f t="shared" si="5"/>
        <v>-23.319896532607398</v>
      </c>
      <c r="G20" s="226"/>
      <c r="H20" s="10" t="s">
        <v>306</v>
      </c>
      <c r="I20" s="227"/>
      <c r="J20" s="126">
        <f>SUM(J199:J210)</f>
        <v>756139</v>
      </c>
      <c r="K20" s="228">
        <f t="shared" si="6"/>
        <v>3.4488938749264619</v>
      </c>
      <c r="L20" s="126">
        <v>784055</v>
      </c>
      <c r="M20" s="82">
        <f t="shared" si="7"/>
        <v>-8.7343482820795515</v>
      </c>
      <c r="N20" s="9"/>
    </row>
    <row r="21" spans="1:14">
      <c r="A21" s="10" t="s">
        <v>361</v>
      </c>
      <c r="B21" s="15"/>
      <c r="C21" s="126">
        <v>174216</v>
      </c>
      <c r="D21" s="228">
        <f t="shared" si="4"/>
        <v>-19.002078228809737</v>
      </c>
      <c r="E21" s="126">
        <f>SUM(E212:E223)</f>
        <v>396737</v>
      </c>
      <c r="F21" s="228">
        <f t="shared" si="5"/>
        <v>-30.548470615832489</v>
      </c>
      <c r="G21" s="226"/>
      <c r="H21" s="10" t="s">
        <v>361</v>
      </c>
      <c r="I21" s="227"/>
      <c r="J21" s="126">
        <v>700358</v>
      </c>
      <c r="K21" s="228">
        <f t="shared" si="6"/>
        <v>-7.3770827850434877</v>
      </c>
      <c r="L21" s="126">
        <f>SUM(L212:L223)</f>
        <v>660420</v>
      </c>
      <c r="M21" s="228">
        <f t="shared" si="7"/>
        <v>-15.768664188099047</v>
      </c>
      <c r="N21" s="9"/>
    </row>
    <row r="22" spans="1:14">
      <c r="A22" s="271" t="s">
        <v>392</v>
      </c>
      <c r="B22" s="15"/>
      <c r="C22" s="126">
        <v>192211</v>
      </c>
      <c r="D22" s="228">
        <f t="shared" si="4"/>
        <v>10.329131652661072</v>
      </c>
      <c r="E22" s="126">
        <f>SUM(E225:E236)</f>
        <v>443313</v>
      </c>
      <c r="F22" s="228">
        <f t="shared" ref="F22" si="8">(E22/E21-1)*100</f>
        <v>11.739767150530444</v>
      </c>
      <c r="G22" s="226"/>
      <c r="H22" s="271" t="s">
        <v>392</v>
      </c>
      <c r="I22" s="227"/>
      <c r="J22" s="126">
        <v>782865</v>
      </c>
      <c r="K22" s="228">
        <f t="shared" si="6"/>
        <v>11.780689304612778</v>
      </c>
      <c r="L22" s="126">
        <f>SUM(L225:L236)</f>
        <v>753792</v>
      </c>
      <c r="M22" s="228">
        <f t="shared" si="7"/>
        <v>14.13827564277279</v>
      </c>
      <c r="N22" s="9"/>
    </row>
    <row r="23" spans="1:14">
      <c r="A23" s="291" t="s">
        <v>405</v>
      </c>
      <c r="B23" s="15"/>
      <c r="C23" s="126">
        <f>SUM(C238:C249)</f>
        <v>202735</v>
      </c>
      <c r="D23" s="228">
        <f t="shared" ref="D23:D25" si="9">(C23/C22-1)*100</f>
        <v>5.4752329471258188</v>
      </c>
      <c r="E23" s="126">
        <v>490672</v>
      </c>
      <c r="F23" s="228">
        <f t="shared" ref="F23:F25" si="10">(E23/E22-1)*100</f>
        <v>10.682971173865873</v>
      </c>
      <c r="G23" s="226"/>
      <c r="H23" s="291" t="s">
        <v>405</v>
      </c>
      <c r="I23" s="227"/>
      <c r="J23" s="126">
        <f>SUM(J238:J249)</f>
        <v>814788</v>
      </c>
      <c r="K23" s="228">
        <f t="shared" ref="K23:K25" si="11">(J23/J22-1)*100</f>
        <v>4.0777145484853783</v>
      </c>
      <c r="L23" s="126">
        <f>SUM(L238:L249)</f>
        <v>827033</v>
      </c>
      <c r="M23" s="228">
        <f t="shared" ref="M23:M25" si="12">(L23/L22-1)*100</f>
        <v>9.7163408473424973</v>
      </c>
      <c r="N23" s="9"/>
    </row>
    <row r="24" spans="1:14">
      <c r="A24" s="307" t="s">
        <v>456</v>
      </c>
      <c r="B24" s="15"/>
      <c r="C24" s="126">
        <v>174270</v>
      </c>
      <c r="D24" s="228">
        <f t="shared" si="9"/>
        <v>-14.04049621426986</v>
      </c>
      <c r="E24" s="126">
        <v>452274</v>
      </c>
      <c r="F24" s="228">
        <f t="shared" si="10"/>
        <v>-7.8255942870186228</v>
      </c>
      <c r="G24" s="226"/>
      <c r="H24" s="307" t="s">
        <v>456</v>
      </c>
      <c r="I24" s="227"/>
      <c r="J24" s="126">
        <v>769317</v>
      </c>
      <c r="K24" s="228">
        <f t="shared" si="11"/>
        <v>-5.580715474454701</v>
      </c>
      <c r="L24" s="126">
        <v>785995</v>
      </c>
      <c r="M24" s="228">
        <f t="shared" si="12"/>
        <v>-4.9620752739008012</v>
      </c>
      <c r="N24" s="9"/>
    </row>
    <row r="25" spans="1:14">
      <c r="A25" s="307" t="s">
        <v>457</v>
      </c>
      <c r="B25" s="15"/>
      <c r="C25" s="126">
        <v>150141</v>
      </c>
      <c r="D25" s="228">
        <f t="shared" si="9"/>
        <v>-13.845756584610092</v>
      </c>
      <c r="E25" s="126">
        <v>364704</v>
      </c>
      <c r="F25" s="228">
        <f t="shared" si="10"/>
        <v>-19.362156568805634</v>
      </c>
      <c r="G25" s="226"/>
      <c r="H25" s="307" t="s">
        <v>457</v>
      </c>
      <c r="I25" s="227"/>
      <c r="J25" s="126">
        <v>684005</v>
      </c>
      <c r="K25" s="228">
        <f t="shared" si="11"/>
        <v>-11.089316887576906</v>
      </c>
      <c r="L25" s="126">
        <v>678371</v>
      </c>
      <c r="M25" s="228">
        <f t="shared" si="12"/>
        <v>-13.692707968880214</v>
      </c>
      <c r="N25" s="9"/>
    </row>
    <row r="26" spans="1:14">
      <c r="A26" s="316" t="s">
        <v>488</v>
      </c>
      <c r="B26" s="15"/>
      <c r="C26" s="126">
        <f>SUM(C275:C286)</f>
        <v>228054.973</v>
      </c>
      <c r="D26" s="228">
        <f t="shared" ref="D26" si="13">(C26/C25-1)*100</f>
        <v>51.893868430342138</v>
      </c>
      <c r="E26" s="126">
        <f>SUM(E275:E286)</f>
        <v>457515.18799999997</v>
      </c>
      <c r="F26" s="228">
        <f t="shared" ref="F26" si="14">(E26/E25-1)*100</f>
        <v>25.448360314117746</v>
      </c>
      <c r="G26" s="226"/>
      <c r="H26" s="316" t="s">
        <v>488</v>
      </c>
      <c r="I26" s="227"/>
      <c r="J26" s="126">
        <f>SUM(J275:J286)</f>
        <v>830929.17353000003</v>
      </c>
      <c r="K26" s="228">
        <f t="shared" ref="K26" si="15">(J26/J25-1)*100</f>
        <v>21.479985311510873</v>
      </c>
      <c r="L26" s="126">
        <f>SUM(L275:L286)</f>
        <v>845715.46854000003</v>
      </c>
      <c r="M26" s="228">
        <f t="shared" ref="M26" si="16">(L26/L25-1)*100</f>
        <v>24.668576419098098</v>
      </c>
      <c r="N26" s="9"/>
    </row>
    <row r="27" spans="1:14">
      <c r="A27" s="318" t="s">
        <v>1244</v>
      </c>
      <c r="B27" s="15"/>
      <c r="C27" s="126">
        <f>SUM(C287:C298)</f>
        <v>288555</v>
      </c>
      <c r="D27" s="228">
        <f>(C27/C26-1)*100</f>
        <v>26.528703235074815</v>
      </c>
      <c r="E27" s="126">
        <f>SUM(E287:E298)</f>
        <v>822069</v>
      </c>
      <c r="F27" s="228">
        <f t="shared" ref="F27" si="17">(E27/E26-1)*100</f>
        <v>79.681248090063434</v>
      </c>
      <c r="G27" s="226"/>
      <c r="H27" s="318" t="s">
        <v>1244</v>
      </c>
      <c r="I27" s="227"/>
      <c r="J27" s="126">
        <f>SUM(J287:J298)</f>
        <v>981854</v>
      </c>
      <c r="K27" s="228">
        <f t="shared" ref="K27" si="18">(J27/J26-1)*100</f>
        <v>18.163380379200376</v>
      </c>
      <c r="L27" s="126">
        <f>SUM(L287:L298)</f>
        <v>1181697</v>
      </c>
      <c r="M27" s="228">
        <f t="shared" ref="M27" si="19">(L27/L26-1)*100</f>
        <v>39.727490386337784</v>
      </c>
      <c r="N27" s="9"/>
    </row>
    <row r="28" spans="1:14">
      <c r="A28" s="351" t="s">
        <v>1302</v>
      </c>
      <c r="B28" s="15"/>
      <c r="C28" s="126">
        <f>SUM(C299:C310)</f>
        <v>265809</v>
      </c>
      <c r="D28" s="228">
        <f>(C28/C27-1)*100</f>
        <v>-7.8827259967770402</v>
      </c>
      <c r="E28" s="126">
        <f>SUM(E299:E310)</f>
        <v>580147</v>
      </c>
      <c r="F28" s="228">
        <f>(E28/E27-1)*100</f>
        <v>-29.42842997363968</v>
      </c>
      <c r="G28" s="226"/>
      <c r="H28" s="351" t="s">
        <v>1312</v>
      </c>
      <c r="I28" s="227"/>
      <c r="J28" s="126">
        <f>SUM(J299:J310)</f>
        <v>1008812</v>
      </c>
      <c r="K28" s="228">
        <f>(J28/J27-1)*100</f>
        <v>2.7456220578619739</v>
      </c>
      <c r="L28" s="126">
        <f>SUM(L299:L310)</f>
        <v>1101806</v>
      </c>
      <c r="M28" s="228">
        <f>(L28/L27-1)*100</f>
        <v>-6.7607009241793747</v>
      </c>
      <c r="N28" s="9"/>
    </row>
    <row r="29" spans="1:14">
      <c r="A29" s="10"/>
      <c r="B29" s="15"/>
      <c r="C29" s="126"/>
      <c r="D29" s="228"/>
      <c r="E29" s="126"/>
      <c r="F29" s="228"/>
      <c r="G29" s="226"/>
      <c r="H29" s="215"/>
      <c r="I29" s="227"/>
      <c r="J29" s="126"/>
      <c r="K29" s="228"/>
      <c r="L29" s="126"/>
      <c r="M29" s="82"/>
      <c r="N29" s="9"/>
    </row>
    <row r="30" spans="1:14" s="1" customFormat="1">
      <c r="A30" s="6" t="s">
        <v>22</v>
      </c>
      <c r="B30" s="7"/>
      <c r="C30" s="41">
        <v>8492</v>
      </c>
      <c r="D30" s="123" t="s">
        <v>127</v>
      </c>
      <c r="E30" s="41">
        <v>20259</v>
      </c>
      <c r="F30" s="123" t="s">
        <v>127</v>
      </c>
      <c r="G30" s="43"/>
      <c r="H30" s="230" t="s">
        <v>22</v>
      </c>
      <c r="I30" s="227"/>
      <c r="J30" s="126">
        <v>35595</v>
      </c>
      <c r="K30" s="123" t="s">
        <v>127</v>
      </c>
      <c r="L30" s="126">
        <v>33894</v>
      </c>
      <c r="M30" s="83" t="s">
        <v>127</v>
      </c>
      <c r="N30" s="13"/>
    </row>
    <row r="31" spans="1:14" s="1" customFormat="1">
      <c r="A31" s="6" t="s">
        <v>0</v>
      </c>
      <c r="B31" s="7"/>
      <c r="C31" s="41">
        <v>9562</v>
      </c>
      <c r="D31" s="123" t="s">
        <v>127</v>
      </c>
      <c r="E31" s="41">
        <v>19939</v>
      </c>
      <c r="F31" s="123" t="s">
        <v>127</v>
      </c>
      <c r="G31" s="43"/>
      <c r="H31" s="230" t="s">
        <v>0</v>
      </c>
      <c r="I31" s="227"/>
      <c r="J31" s="126">
        <v>40217</v>
      </c>
      <c r="K31" s="123" t="s">
        <v>127</v>
      </c>
      <c r="L31" s="126">
        <v>32443</v>
      </c>
      <c r="M31" s="83" t="s">
        <v>127</v>
      </c>
      <c r="N31" s="13"/>
    </row>
    <row r="32" spans="1:14" s="1" customFormat="1">
      <c r="A32" s="6" t="s">
        <v>1</v>
      </c>
      <c r="B32" s="7"/>
      <c r="C32" s="42">
        <v>11855</v>
      </c>
      <c r="D32" s="123" t="s">
        <v>127</v>
      </c>
      <c r="E32" s="41">
        <v>18417</v>
      </c>
      <c r="F32" s="123" t="s">
        <v>127</v>
      </c>
      <c r="G32" s="43"/>
      <c r="H32" s="230" t="s">
        <v>1</v>
      </c>
      <c r="I32" s="227"/>
      <c r="J32" s="126">
        <v>47731</v>
      </c>
      <c r="K32" s="123" t="s">
        <v>127</v>
      </c>
      <c r="L32" s="126">
        <v>35152</v>
      </c>
      <c r="M32" s="83" t="s">
        <v>127</v>
      </c>
      <c r="N32" s="13"/>
    </row>
    <row r="33" spans="1:14" s="1" customFormat="1">
      <c r="A33" s="6" t="s">
        <v>2</v>
      </c>
      <c r="B33" s="7"/>
      <c r="C33" s="41">
        <v>11410</v>
      </c>
      <c r="D33" s="123" t="s">
        <v>127</v>
      </c>
      <c r="E33" s="41">
        <v>22511</v>
      </c>
      <c r="F33" s="123" t="s">
        <v>127</v>
      </c>
      <c r="G33" s="43"/>
      <c r="H33" s="230" t="s">
        <v>2</v>
      </c>
      <c r="I33" s="231"/>
      <c r="J33" s="41">
        <v>44008</v>
      </c>
      <c r="K33" s="123" t="s">
        <v>127</v>
      </c>
      <c r="L33" s="41">
        <v>35736</v>
      </c>
      <c r="M33" s="83" t="s">
        <v>127</v>
      </c>
      <c r="N33" s="13"/>
    </row>
    <row r="34" spans="1:14" s="1" customFormat="1">
      <c r="A34" s="6" t="s">
        <v>3</v>
      </c>
      <c r="B34" s="7"/>
      <c r="C34" s="41">
        <v>10271</v>
      </c>
      <c r="D34" s="123" t="s">
        <v>127</v>
      </c>
      <c r="E34" s="41">
        <v>21638</v>
      </c>
      <c r="F34" s="123" t="s">
        <v>127</v>
      </c>
      <c r="G34" s="43"/>
      <c r="H34" s="230" t="s">
        <v>59</v>
      </c>
      <c r="I34" s="231"/>
      <c r="J34" s="41">
        <v>41522</v>
      </c>
      <c r="K34" s="123" t="s">
        <v>127</v>
      </c>
      <c r="L34" s="41">
        <v>35350</v>
      </c>
      <c r="M34" s="83" t="s">
        <v>127</v>
      </c>
      <c r="N34" s="13"/>
    </row>
    <row r="35" spans="1:14" s="1" customFormat="1">
      <c r="A35" s="6" t="s">
        <v>4</v>
      </c>
      <c r="B35" s="7"/>
      <c r="C35" s="41">
        <v>9582</v>
      </c>
      <c r="D35" s="123" t="s">
        <v>127</v>
      </c>
      <c r="E35" s="41">
        <v>19643</v>
      </c>
      <c r="F35" s="123" t="s">
        <v>127</v>
      </c>
      <c r="G35" s="43"/>
      <c r="H35" s="230" t="s">
        <v>4</v>
      </c>
      <c r="I35" s="231"/>
      <c r="J35" s="42">
        <v>44304</v>
      </c>
      <c r="K35" s="123" t="s">
        <v>127</v>
      </c>
      <c r="L35" s="41">
        <v>32095</v>
      </c>
      <c r="M35" s="83" t="s">
        <v>127</v>
      </c>
      <c r="N35" s="13"/>
    </row>
    <row r="36" spans="1:14" s="1" customFormat="1">
      <c r="A36" s="6" t="s">
        <v>5</v>
      </c>
      <c r="B36" s="7"/>
      <c r="C36" s="42">
        <v>10746</v>
      </c>
      <c r="D36" s="123" t="s">
        <v>127</v>
      </c>
      <c r="E36" s="41">
        <v>22465</v>
      </c>
      <c r="F36" s="123" t="s">
        <v>127</v>
      </c>
      <c r="G36" s="43"/>
      <c r="H36" s="230" t="s">
        <v>5</v>
      </c>
      <c r="I36" s="231"/>
      <c r="J36" s="41">
        <v>43965</v>
      </c>
      <c r="K36" s="123" t="s">
        <v>127</v>
      </c>
      <c r="L36" s="41">
        <v>36516</v>
      </c>
      <c r="M36" s="83" t="s">
        <v>127</v>
      </c>
      <c r="N36" s="13"/>
    </row>
    <row r="37" spans="1:14" s="1" customFormat="1">
      <c r="A37" s="6" t="s">
        <v>6</v>
      </c>
      <c r="B37" s="7"/>
      <c r="C37" s="41">
        <v>10526</v>
      </c>
      <c r="D37" s="123" t="s">
        <v>127</v>
      </c>
      <c r="E37" s="41">
        <v>22218</v>
      </c>
      <c r="F37" s="123" t="s">
        <v>127</v>
      </c>
      <c r="G37" s="43"/>
      <c r="H37" s="230" t="s">
        <v>6</v>
      </c>
      <c r="I37" s="231"/>
      <c r="J37" s="41">
        <v>40681</v>
      </c>
      <c r="K37" s="123" t="s">
        <v>127</v>
      </c>
      <c r="L37" s="41">
        <v>34289</v>
      </c>
      <c r="M37" s="83" t="s">
        <v>127</v>
      </c>
      <c r="N37" s="13"/>
    </row>
    <row r="38" spans="1:14" s="1" customFormat="1">
      <c r="A38" s="6" t="s">
        <v>7</v>
      </c>
      <c r="B38" s="7"/>
      <c r="C38" s="41">
        <v>8978</v>
      </c>
      <c r="D38" s="123" t="s">
        <v>127</v>
      </c>
      <c r="E38" s="41">
        <v>20815</v>
      </c>
      <c r="F38" s="123" t="s">
        <v>127</v>
      </c>
      <c r="G38" s="43"/>
      <c r="H38" s="230" t="s">
        <v>7</v>
      </c>
      <c r="I38" s="231"/>
      <c r="J38" s="41">
        <v>44498</v>
      </c>
      <c r="K38" s="123" t="s">
        <v>127</v>
      </c>
      <c r="L38" s="41">
        <v>33987</v>
      </c>
      <c r="M38" s="83" t="s">
        <v>127</v>
      </c>
      <c r="N38" s="13"/>
    </row>
    <row r="39" spans="1:14" s="1" customFormat="1">
      <c r="A39" s="6" t="s">
        <v>11</v>
      </c>
      <c r="B39" s="8"/>
      <c r="C39" s="43">
        <v>9841</v>
      </c>
      <c r="D39" s="123" t="s">
        <v>127</v>
      </c>
      <c r="E39" s="43">
        <v>20518</v>
      </c>
      <c r="F39" s="123" t="s">
        <v>127</v>
      </c>
      <c r="G39" s="43"/>
      <c r="H39" s="230" t="s">
        <v>27</v>
      </c>
      <c r="I39" s="231"/>
      <c r="J39" s="42">
        <v>46496</v>
      </c>
      <c r="K39" s="123" t="s">
        <v>127</v>
      </c>
      <c r="L39" s="41">
        <v>37576</v>
      </c>
      <c r="M39" s="83" t="s">
        <v>127</v>
      </c>
      <c r="N39" s="13"/>
    </row>
    <row r="40" spans="1:14" s="1" customFormat="1">
      <c r="A40" s="6" t="s">
        <v>8</v>
      </c>
      <c r="B40" s="8"/>
      <c r="C40" s="43">
        <v>10536</v>
      </c>
      <c r="D40" s="123" t="s">
        <v>127</v>
      </c>
      <c r="E40" s="43">
        <v>22350</v>
      </c>
      <c r="F40" s="123" t="s">
        <v>127</v>
      </c>
      <c r="G40" s="43"/>
      <c r="H40" s="230" t="s">
        <v>8</v>
      </c>
      <c r="I40" s="231"/>
      <c r="J40" s="41">
        <v>46397</v>
      </c>
      <c r="K40" s="123" t="s">
        <v>127</v>
      </c>
      <c r="L40" s="41">
        <v>37501</v>
      </c>
      <c r="M40" s="83" t="s">
        <v>127</v>
      </c>
      <c r="N40" s="13"/>
    </row>
    <row r="41" spans="1:14" s="1" customFormat="1">
      <c r="A41" s="6" t="s">
        <v>9</v>
      </c>
      <c r="B41" s="8"/>
      <c r="C41" s="43">
        <v>10609</v>
      </c>
      <c r="D41" s="123" t="s">
        <v>127</v>
      </c>
      <c r="E41" s="43">
        <v>24907</v>
      </c>
      <c r="F41" s="123" t="s">
        <v>127</v>
      </c>
      <c r="G41" s="43"/>
      <c r="H41" s="230" t="s">
        <v>9</v>
      </c>
      <c r="I41" s="231"/>
      <c r="J41" s="41">
        <v>45676</v>
      </c>
      <c r="K41" s="123" t="s">
        <v>127</v>
      </c>
      <c r="L41" s="41">
        <v>37734</v>
      </c>
      <c r="M41" s="83" t="s">
        <v>127</v>
      </c>
      <c r="N41" s="13"/>
    </row>
    <row r="42" spans="1:14" s="1" customFormat="1">
      <c r="A42" s="6"/>
      <c r="B42" s="8"/>
      <c r="C42" s="43"/>
      <c r="D42" s="123"/>
      <c r="E42" s="43"/>
      <c r="F42" s="123"/>
      <c r="G42" s="43"/>
      <c r="H42" s="230"/>
      <c r="I42" s="231"/>
      <c r="J42" s="41"/>
      <c r="K42" s="123"/>
      <c r="L42" s="41"/>
      <c r="M42" s="83"/>
      <c r="N42" s="13"/>
    </row>
    <row r="43" spans="1:14" s="1" customFormat="1">
      <c r="A43" s="6" t="s">
        <v>23</v>
      </c>
      <c r="B43" s="8"/>
      <c r="C43" s="41">
        <v>9831</v>
      </c>
      <c r="D43" s="96">
        <f t="shared" ref="D43:D54" si="20">(C43/C30-1)*100</f>
        <v>15.767781441356576</v>
      </c>
      <c r="E43" s="41">
        <v>22852</v>
      </c>
      <c r="F43" s="96">
        <f t="shared" ref="F43:F54" si="21">(E43/E30-1)*100</f>
        <v>12.79924971617552</v>
      </c>
      <c r="G43" s="43"/>
      <c r="H43" s="230" t="s">
        <v>23</v>
      </c>
      <c r="I43" s="232"/>
      <c r="J43" s="43">
        <v>38415</v>
      </c>
      <c r="K43" s="123" t="s">
        <v>127</v>
      </c>
      <c r="L43" s="43">
        <v>37453</v>
      </c>
      <c r="M43" s="83" t="s">
        <v>127</v>
      </c>
      <c r="N43" s="13"/>
    </row>
    <row r="44" spans="1:14" s="1" customFormat="1">
      <c r="A44" s="6" t="s">
        <v>0</v>
      </c>
      <c r="B44" s="8"/>
      <c r="C44" s="41">
        <v>9188</v>
      </c>
      <c r="D44" s="96">
        <f t="shared" si="20"/>
        <v>-3.9113156243463676</v>
      </c>
      <c r="E44" s="41">
        <v>21427</v>
      </c>
      <c r="F44" s="96">
        <f t="shared" si="21"/>
        <v>7.4627614223381267</v>
      </c>
      <c r="G44" s="43"/>
      <c r="H44" s="230" t="s">
        <v>0</v>
      </c>
      <c r="I44" s="232"/>
      <c r="J44" s="43">
        <v>43248</v>
      </c>
      <c r="K44" s="123" t="s">
        <v>127</v>
      </c>
      <c r="L44" s="43">
        <v>33976</v>
      </c>
      <c r="M44" s="83" t="s">
        <v>127</v>
      </c>
      <c r="N44" s="13"/>
    </row>
    <row r="45" spans="1:14" s="1" customFormat="1">
      <c r="A45" s="6" t="s">
        <v>1</v>
      </c>
      <c r="B45" s="8"/>
      <c r="C45" s="42">
        <v>10601</v>
      </c>
      <c r="D45" s="96">
        <f t="shared" si="20"/>
        <v>-10.57781526781949</v>
      </c>
      <c r="E45" s="41">
        <v>14457</v>
      </c>
      <c r="F45" s="96">
        <f t="shared" si="21"/>
        <v>-21.501873269262095</v>
      </c>
      <c r="G45" s="43"/>
      <c r="H45" s="230" t="s">
        <v>1</v>
      </c>
      <c r="I45" s="232"/>
      <c r="J45" s="43">
        <v>48061</v>
      </c>
      <c r="K45" s="123" t="s">
        <v>127</v>
      </c>
      <c r="L45" s="43">
        <v>38457</v>
      </c>
      <c r="M45" s="83" t="s">
        <v>127</v>
      </c>
      <c r="N45" s="13"/>
    </row>
    <row r="46" spans="1:14" s="1" customFormat="1">
      <c r="A46" s="6" t="s">
        <v>2</v>
      </c>
      <c r="B46" s="8"/>
      <c r="C46" s="41">
        <v>9373</v>
      </c>
      <c r="D46" s="96">
        <f t="shared" si="20"/>
        <v>-17.852760736196316</v>
      </c>
      <c r="E46" s="41">
        <v>16162</v>
      </c>
      <c r="F46" s="96">
        <f t="shared" si="21"/>
        <v>-28.203989160854693</v>
      </c>
      <c r="G46" s="43"/>
      <c r="H46" s="230" t="s">
        <v>2</v>
      </c>
      <c r="I46" s="232"/>
      <c r="J46" s="41">
        <v>46090</v>
      </c>
      <c r="K46" s="96">
        <f t="shared" ref="K46:K54" si="22">(J46/J33-1)*100</f>
        <v>4.7309580076349667</v>
      </c>
      <c r="L46" s="41">
        <v>37805</v>
      </c>
      <c r="M46" s="72">
        <f t="shared" ref="M46:M54" si="23">(L46/L33-1)*100</f>
        <v>5.789679874636211</v>
      </c>
      <c r="N46" s="13"/>
    </row>
    <row r="47" spans="1:14" s="1" customFormat="1">
      <c r="A47" s="6" t="s">
        <v>3</v>
      </c>
      <c r="B47" s="8"/>
      <c r="C47" s="41">
        <v>9660</v>
      </c>
      <c r="D47" s="96">
        <f t="shared" si="20"/>
        <v>-5.9487878492843986</v>
      </c>
      <c r="E47" s="41">
        <v>11448</v>
      </c>
      <c r="F47" s="96">
        <f t="shared" si="21"/>
        <v>-47.093076994176911</v>
      </c>
      <c r="G47" s="43"/>
      <c r="H47" s="230" t="s">
        <v>3</v>
      </c>
      <c r="I47" s="232"/>
      <c r="J47" s="41">
        <v>43013</v>
      </c>
      <c r="K47" s="96">
        <f t="shared" si="22"/>
        <v>3.5908674919319816</v>
      </c>
      <c r="L47" s="41">
        <v>36121</v>
      </c>
      <c r="M47" s="72">
        <f t="shared" si="23"/>
        <v>2.1810466760961766</v>
      </c>
      <c r="N47" s="13"/>
    </row>
    <row r="48" spans="1:14" s="1" customFormat="1">
      <c r="A48" s="6" t="s">
        <v>4</v>
      </c>
      <c r="B48" s="8"/>
      <c r="C48" s="41">
        <v>9914</v>
      </c>
      <c r="D48" s="96">
        <f t="shared" si="20"/>
        <v>3.4648298893759089</v>
      </c>
      <c r="E48" s="41">
        <v>12979</v>
      </c>
      <c r="F48" s="96">
        <f t="shared" si="21"/>
        <v>-33.925571450389448</v>
      </c>
      <c r="G48" s="43"/>
      <c r="H48" s="230" t="s">
        <v>4</v>
      </c>
      <c r="I48" s="232"/>
      <c r="J48" s="42">
        <v>44285</v>
      </c>
      <c r="K48" s="96">
        <f t="shared" si="22"/>
        <v>-4.2885518237634201E-2</v>
      </c>
      <c r="L48" s="41">
        <v>35907</v>
      </c>
      <c r="M48" s="72">
        <f t="shared" si="23"/>
        <v>11.877239445396469</v>
      </c>
      <c r="N48" s="13"/>
    </row>
    <row r="49" spans="1:14" s="1" customFormat="1">
      <c r="A49" s="6" t="s">
        <v>5</v>
      </c>
      <c r="B49" s="8"/>
      <c r="C49" s="42">
        <v>10407</v>
      </c>
      <c r="D49" s="96">
        <f t="shared" si="20"/>
        <v>-3.1546621998883251</v>
      </c>
      <c r="E49" s="41">
        <v>16326</v>
      </c>
      <c r="F49" s="96">
        <f t="shared" si="21"/>
        <v>-27.326953038059198</v>
      </c>
      <c r="G49" s="43"/>
      <c r="H49" s="230" t="s">
        <v>5</v>
      </c>
      <c r="I49" s="232"/>
      <c r="J49" s="41">
        <v>46432</v>
      </c>
      <c r="K49" s="96">
        <f t="shared" si="22"/>
        <v>5.6112817013533434</v>
      </c>
      <c r="L49" s="41">
        <v>38540</v>
      </c>
      <c r="M49" s="72">
        <f t="shared" si="23"/>
        <v>5.5427757695256874</v>
      </c>
      <c r="N49" s="13"/>
    </row>
    <row r="50" spans="1:14" s="1" customFormat="1">
      <c r="A50" s="6" t="s">
        <v>6</v>
      </c>
      <c r="B50" s="8"/>
      <c r="C50" s="41">
        <v>10678</v>
      </c>
      <c r="D50" s="96">
        <f t="shared" si="20"/>
        <v>1.4440433212996373</v>
      </c>
      <c r="E50" s="41">
        <v>13536</v>
      </c>
      <c r="F50" s="96">
        <f t="shared" si="21"/>
        <v>-39.076424520658925</v>
      </c>
      <c r="G50" s="43"/>
      <c r="H50" s="230" t="s">
        <v>6</v>
      </c>
      <c r="I50" s="232"/>
      <c r="J50" s="41">
        <v>43299</v>
      </c>
      <c r="K50" s="96">
        <f t="shared" si="22"/>
        <v>6.4354366903468518</v>
      </c>
      <c r="L50" s="41">
        <v>35514</v>
      </c>
      <c r="M50" s="72">
        <f t="shared" si="23"/>
        <v>3.5725742949634043</v>
      </c>
      <c r="N50" s="13"/>
    </row>
    <row r="51" spans="1:14" s="1" customFormat="1">
      <c r="A51" s="6" t="s">
        <v>7</v>
      </c>
      <c r="B51" s="8"/>
      <c r="C51" s="41">
        <v>10621</v>
      </c>
      <c r="D51" s="96">
        <f t="shared" si="20"/>
        <v>18.300289596792151</v>
      </c>
      <c r="E51" s="41">
        <v>15331</v>
      </c>
      <c r="F51" s="96">
        <f t="shared" si="21"/>
        <v>-26.346384818640402</v>
      </c>
      <c r="G51" s="43"/>
      <c r="H51" s="230" t="s">
        <v>7</v>
      </c>
      <c r="I51" s="232"/>
      <c r="J51" s="41">
        <v>48586</v>
      </c>
      <c r="K51" s="96">
        <f t="shared" si="22"/>
        <v>9.1869297496516733</v>
      </c>
      <c r="L51" s="41">
        <v>37608</v>
      </c>
      <c r="M51" s="72">
        <f t="shared" si="23"/>
        <v>10.654073616382732</v>
      </c>
      <c r="N51" s="13"/>
    </row>
    <row r="52" spans="1:14" s="1" customFormat="1">
      <c r="A52" s="6" t="s">
        <v>10</v>
      </c>
      <c r="B52" s="8"/>
      <c r="C52" s="43">
        <v>10938</v>
      </c>
      <c r="D52" s="96">
        <f t="shared" si="20"/>
        <v>11.147241134031095</v>
      </c>
      <c r="E52" s="43">
        <v>12566</v>
      </c>
      <c r="F52" s="96">
        <f t="shared" si="21"/>
        <v>-38.756214055950878</v>
      </c>
      <c r="G52" s="43"/>
      <c r="H52" s="230" t="s">
        <v>10</v>
      </c>
      <c r="I52" s="232"/>
      <c r="J52" s="42">
        <v>49005</v>
      </c>
      <c r="K52" s="96">
        <f t="shared" si="22"/>
        <v>5.396163110805241</v>
      </c>
      <c r="L52" s="41">
        <v>38309</v>
      </c>
      <c r="M52" s="72">
        <f t="shared" si="23"/>
        <v>1.9507132212050138</v>
      </c>
      <c r="N52" s="13"/>
    </row>
    <row r="53" spans="1:14" s="1" customFormat="1">
      <c r="A53" s="6" t="s">
        <v>8</v>
      </c>
      <c r="B53" s="8"/>
      <c r="C53" s="43">
        <v>9134</v>
      </c>
      <c r="D53" s="96">
        <f t="shared" si="20"/>
        <v>-13.306757782839785</v>
      </c>
      <c r="E53" s="43">
        <v>9877</v>
      </c>
      <c r="F53" s="96">
        <f t="shared" si="21"/>
        <v>-55.807606263982102</v>
      </c>
      <c r="G53" s="43"/>
      <c r="H53" s="230" t="s">
        <v>8</v>
      </c>
      <c r="I53" s="232"/>
      <c r="J53" s="41">
        <v>45474</v>
      </c>
      <c r="K53" s="96">
        <f t="shared" si="22"/>
        <v>-1.9893527598767169</v>
      </c>
      <c r="L53" s="41">
        <v>35575</v>
      </c>
      <c r="M53" s="72">
        <f t="shared" si="23"/>
        <v>-5.1358630436521668</v>
      </c>
      <c r="N53" s="13"/>
    </row>
    <row r="54" spans="1:14" s="1" customFormat="1">
      <c r="A54" s="6" t="s">
        <v>9</v>
      </c>
      <c r="B54" s="8"/>
      <c r="C54" s="43">
        <v>11384</v>
      </c>
      <c r="D54" s="96">
        <f t="shared" si="20"/>
        <v>7.3051182957865946</v>
      </c>
      <c r="E54" s="43">
        <v>9131</v>
      </c>
      <c r="F54" s="96">
        <f t="shared" si="21"/>
        <v>-63.339623399044441</v>
      </c>
      <c r="G54" s="43"/>
      <c r="H54" s="230" t="s">
        <v>9</v>
      </c>
      <c r="I54" s="232"/>
      <c r="J54" s="41">
        <v>49577</v>
      </c>
      <c r="K54" s="96">
        <f t="shared" si="22"/>
        <v>8.5405902443296267</v>
      </c>
      <c r="L54" s="41">
        <v>38357</v>
      </c>
      <c r="M54" s="72">
        <f t="shared" si="23"/>
        <v>1.6510309005141277</v>
      </c>
      <c r="N54" s="13"/>
    </row>
    <row r="55" spans="1:14" s="1" customFormat="1">
      <c r="A55" s="6"/>
      <c r="B55" s="8"/>
      <c r="C55" s="43"/>
      <c r="D55" s="96"/>
      <c r="E55" s="43"/>
      <c r="F55" s="96"/>
      <c r="G55" s="43"/>
      <c r="H55" s="230"/>
      <c r="I55" s="232"/>
      <c r="J55" s="41"/>
      <c r="K55" s="96"/>
      <c r="L55" s="41"/>
      <c r="M55" s="72"/>
      <c r="N55" s="13"/>
    </row>
    <row r="56" spans="1:14" s="1" customFormat="1">
      <c r="A56" s="6" t="s">
        <v>24</v>
      </c>
      <c r="B56" s="8"/>
      <c r="C56" s="41">
        <v>10463</v>
      </c>
      <c r="D56" s="96">
        <f t="shared" ref="D56:D67" si="24">(C56/C43-1)*100</f>
        <v>6.4286440850371385</v>
      </c>
      <c r="E56" s="41">
        <v>14923</v>
      </c>
      <c r="F56" s="96">
        <f t="shared" ref="F56:F67" si="25">(E56/E43-1)*100</f>
        <v>-34.697181865919838</v>
      </c>
      <c r="G56" s="43"/>
      <c r="H56" s="230" t="s">
        <v>24</v>
      </c>
      <c r="I56" s="232"/>
      <c r="J56" s="43">
        <v>42742</v>
      </c>
      <c r="K56" s="96">
        <f t="shared" ref="K56:K67" si="26">(J56/J43-1)*100</f>
        <v>11.263829233372391</v>
      </c>
      <c r="L56" s="43">
        <v>37859</v>
      </c>
      <c r="M56" s="72">
        <f t="shared" ref="M56:M67" si="27">(L56/L43-1)*100</f>
        <v>1.0840253117240239</v>
      </c>
      <c r="N56" s="13"/>
    </row>
    <row r="57" spans="1:14" s="1" customFormat="1">
      <c r="A57" s="6" t="s">
        <v>0</v>
      </c>
      <c r="B57" s="8"/>
      <c r="C57" s="42">
        <v>9924</v>
      </c>
      <c r="D57" s="96">
        <f t="shared" si="24"/>
        <v>8.0104484109708274</v>
      </c>
      <c r="E57" s="41">
        <v>10897</v>
      </c>
      <c r="F57" s="96">
        <f t="shared" si="25"/>
        <v>-49.143603864283378</v>
      </c>
      <c r="G57" s="43"/>
      <c r="H57" s="230" t="s">
        <v>0</v>
      </c>
      <c r="I57" s="232"/>
      <c r="J57" s="43">
        <v>47677</v>
      </c>
      <c r="K57" s="96">
        <f t="shared" si="26"/>
        <v>10.240935997040324</v>
      </c>
      <c r="L57" s="43">
        <v>33720</v>
      </c>
      <c r="M57" s="72">
        <f t="shared" si="27"/>
        <v>-0.75347303979279578</v>
      </c>
      <c r="N57" s="13"/>
    </row>
    <row r="58" spans="1:14" s="1" customFormat="1">
      <c r="A58" s="6" t="s">
        <v>1</v>
      </c>
      <c r="B58" s="8"/>
      <c r="C58" s="41">
        <v>13843</v>
      </c>
      <c r="D58" s="96">
        <f t="shared" si="24"/>
        <v>30.582020564097732</v>
      </c>
      <c r="E58" s="41">
        <v>11897</v>
      </c>
      <c r="F58" s="96">
        <f t="shared" si="25"/>
        <v>-17.707684858546035</v>
      </c>
      <c r="G58" s="43"/>
      <c r="H58" s="230" t="s">
        <v>1</v>
      </c>
      <c r="I58" s="232"/>
      <c r="J58" s="43">
        <v>54424</v>
      </c>
      <c r="K58" s="96">
        <f t="shared" si="26"/>
        <v>13.239424897526053</v>
      </c>
      <c r="L58" s="43">
        <v>43238</v>
      </c>
      <c r="M58" s="72">
        <f t="shared" si="27"/>
        <v>12.432066983904111</v>
      </c>
      <c r="N58" s="13"/>
    </row>
    <row r="59" spans="1:14" s="1" customFormat="1">
      <c r="A59" s="6" t="s">
        <v>2</v>
      </c>
      <c r="B59" s="8"/>
      <c r="C59" s="42">
        <v>11058</v>
      </c>
      <c r="D59" s="96">
        <f t="shared" si="24"/>
        <v>17.977168462605352</v>
      </c>
      <c r="E59" s="41">
        <v>13738</v>
      </c>
      <c r="F59" s="96">
        <f t="shared" si="25"/>
        <v>-14.998143794084895</v>
      </c>
      <c r="G59" s="43"/>
      <c r="H59" s="230" t="s">
        <v>2</v>
      </c>
      <c r="I59" s="232"/>
      <c r="J59" s="41">
        <v>51063</v>
      </c>
      <c r="K59" s="96">
        <f t="shared" si="26"/>
        <v>10.789759166847478</v>
      </c>
      <c r="L59" s="41">
        <v>40316</v>
      </c>
      <c r="M59" s="72">
        <f t="shared" si="27"/>
        <v>6.6419785742626747</v>
      </c>
      <c r="N59" s="13"/>
    </row>
    <row r="60" spans="1:14" s="1" customFormat="1">
      <c r="A60" s="6" t="s">
        <v>3</v>
      </c>
      <c r="B60" s="8"/>
      <c r="C60" s="41">
        <v>11618</v>
      </c>
      <c r="D60" s="96">
        <f t="shared" si="24"/>
        <v>20.269151138716346</v>
      </c>
      <c r="E60" s="41">
        <v>12107</v>
      </c>
      <c r="F60" s="96">
        <f t="shared" si="25"/>
        <v>5.756464011180995</v>
      </c>
      <c r="G60" s="43"/>
      <c r="H60" s="230" t="s">
        <v>3</v>
      </c>
      <c r="I60" s="232"/>
      <c r="J60" s="42">
        <v>47297</v>
      </c>
      <c r="K60" s="96">
        <f t="shared" si="26"/>
        <v>9.959779601515816</v>
      </c>
      <c r="L60" s="41">
        <v>37936</v>
      </c>
      <c r="M60" s="72">
        <f t="shared" si="27"/>
        <v>5.0247778300711587</v>
      </c>
      <c r="N60" s="13"/>
    </row>
    <row r="61" spans="1:14" s="1" customFormat="1">
      <c r="A61" s="6" t="s">
        <v>4</v>
      </c>
      <c r="B61" s="8"/>
      <c r="C61" s="43">
        <v>12861</v>
      </c>
      <c r="D61" s="96">
        <f t="shared" si="24"/>
        <v>29.72564050837201</v>
      </c>
      <c r="E61" s="43">
        <v>17461</v>
      </c>
      <c r="F61" s="96">
        <f t="shared" si="25"/>
        <v>34.532706680021576</v>
      </c>
      <c r="G61" s="43"/>
      <c r="H61" s="230" t="s">
        <v>4</v>
      </c>
      <c r="I61" s="232"/>
      <c r="J61" s="41">
        <v>52892</v>
      </c>
      <c r="K61" s="96">
        <f t="shared" si="26"/>
        <v>19.435474765722027</v>
      </c>
      <c r="L61" s="41">
        <v>41486</v>
      </c>
      <c r="M61" s="72">
        <f t="shared" si="27"/>
        <v>15.537360403263989</v>
      </c>
      <c r="N61" s="13"/>
    </row>
    <row r="62" spans="1:14" s="1" customFormat="1">
      <c r="A62" s="6" t="s">
        <v>5</v>
      </c>
      <c r="B62" s="8"/>
      <c r="C62" s="41">
        <v>12140</v>
      </c>
      <c r="D62" s="96">
        <f t="shared" si="24"/>
        <v>16.652253291054109</v>
      </c>
      <c r="E62" s="41">
        <v>17015</v>
      </c>
      <c r="F62" s="96">
        <f t="shared" si="25"/>
        <v>4.2202621585201605</v>
      </c>
      <c r="G62" s="43"/>
      <c r="H62" s="230" t="s">
        <v>5</v>
      </c>
      <c r="I62" s="232"/>
      <c r="J62" s="42">
        <v>53075</v>
      </c>
      <c r="K62" s="96">
        <f t="shared" si="26"/>
        <v>14.306943487250168</v>
      </c>
      <c r="L62" s="41">
        <v>41788</v>
      </c>
      <c r="M62" s="72">
        <f t="shared" si="27"/>
        <v>8.4276076803321267</v>
      </c>
      <c r="N62" s="13"/>
    </row>
    <row r="63" spans="1:14" s="1" customFormat="1">
      <c r="A63" s="6" t="s">
        <v>6</v>
      </c>
      <c r="B63" s="8"/>
      <c r="C63" s="42">
        <v>12874</v>
      </c>
      <c r="D63" s="96">
        <f t="shared" si="24"/>
        <v>20.565648997939689</v>
      </c>
      <c r="E63" s="41">
        <v>17438</v>
      </c>
      <c r="F63" s="96">
        <f t="shared" si="25"/>
        <v>28.826832151300241</v>
      </c>
      <c r="G63" s="43"/>
      <c r="H63" s="230" t="s">
        <v>6</v>
      </c>
      <c r="I63" s="232"/>
      <c r="J63" s="41">
        <v>47855</v>
      </c>
      <c r="K63" s="96">
        <f t="shared" si="26"/>
        <v>10.522182960345505</v>
      </c>
      <c r="L63" s="41">
        <v>42125</v>
      </c>
      <c r="M63" s="72">
        <f t="shared" si="27"/>
        <v>18.615194007996848</v>
      </c>
      <c r="N63" s="13"/>
    </row>
    <row r="64" spans="1:14" s="1" customFormat="1">
      <c r="A64" s="6" t="s">
        <v>7</v>
      </c>
      <c r="B64" s="8"/>
      <c r="C64" s="41">
        <v>12908</v>
      </c>
      <c r="D64" s="96">
        <f t="shared" si="24"/>
        <v>21.532812352885799</v>
      </c>
      <c r="E64" s="41">
        <v>19495</v>
      </c>
      <c r="F64" s="96">
        <f t="shared" si="25"/>
        <v>27.160654882264691</v>
      </c>
      <c r="G64" s="43"/>
      <c r="H64" s="230" t="s">
        <v>7</v>
      </c>
      <c r="I64" s="232"/>
      <c r="J64" s="43">
        <v>54458</v>
      </c>
      <c r="K64" s="96">
        <f t="shared" si="26"/>
        <v>12.085786028897205</v>
      </c>
      <c r="L64" s="43">
        <v>42326</v>
      </c>
      <c r="M64" s="72">
        <f t="shared" si="27"/>
        <v>12.545203148266326</v>
      </c>
      <c r="N64" s="13"/>
    </row>
    <row r="65" spans="1:14" s="1" customFormat="1">
      <c r="A65" s="6" t="s">
        <v>10</v>
      </c>
      <c r="B65" s="8"/>
      <c r="C65" s="42">
        <v>10380</v>
      </c>
      <c r="D65" s="96">
        <f t="shared" si="24"/>
        <v>-5.1014810751508488</v>
      </c>
      <c r="E65" s="41">
        <v>15667</v>
      </c>
      <c r="F65" s="96">
        <f t="shared" si="25"/>
        <v>24.677701734840053</v>
      </c>
      <c r="G65" s="43"/>
      <c r="H65" s="230" t="s">
        <v>10</v>
      </c>
      <c r="I65" s="232"/>
      <c r="J65" s="41">
        <v>54720</v>
      </c>
      <c r="K65" s="96">
        <f t="shared" si="26"/>
        <v>11.662075298438946</v>
      </c>
      <c r="L65" s="41">
        <v>43180</v>
      </c>
      <c r="M65" s="72">
        <f t="shared" si="27"/>
        <v>12.715027800255818</v>
      </c>
      <c r="N65" s="13"/>
    </row>
    <row r="66" spans="1:14" s="1" customFormat="1">
      <c r="A66" s="6" t="s">
        <v>8</v>
      </c>
      <c r="B66" s="8"/>
      <c r="C66" s="41">
        <v>11529</v>
      </c>
      <c r="D66" s="96">
        <f t="shared" si="24"/>
        <v>26.220713816509743</v>
      </c>
      <c r="E66" s="41">
        <v>14987</v>
      </c>
      <c r="F66" s="96">
        <f t="shared" si="25"/>
        <v>51.736357193479797</v>
      </c>
      <c r="G66" s="43"/>
      <c r="H66" s="230" t="s">
        <v>8</v>
      </c>
      <c r="I66" s="233"/>
      <c r="J66" s="198">
        <v>51552</v>
      </c>
      <c r="K66" s="96">
        <f t="shared" si="26"/>
        <v>13.365879403615244</v>
      </c>
      <c r="L66" s="41">
        <v>45579</v>
      </c>
      <c r="M66" s="72">
        <f t="shared" si="27"/>
        <v>28.120871398453961</v>
      </c>
      <c r="N66" s="13"/>
    </row>
    <row r="67" spans="1:14" s="1" customFormat="1">
      <c r="A67" s="6" t="s">
        <v>9</v>
      </c>
      <c r="B67" s="8"/>
      <c r="C67" s="43">
        <v>13519</v>
      </c>
      <c r="D67" s="96">
        <f t="shared" si="24"/>
        <v>18.754392129304275</v>
      </c>
      <c r="E67" s="43">
        <v>16887</v>
      </c>
      <c r="F67" s="96">
        <f t="shared" si="25"/>
        <v>84.941408389004479</v>
      </c>
      <c r="G67" s="43"/>
      <c r="H67" s="230" t="s">
        <v>9</v>
      </c>
      <c r="I67" s="233"/>
      <c r="J67" s="147">
        <v>53946</v>
      </c>
      <c r="K67" s="96">
        <f t="shared" si="26"/>
        <v>8.812554208604805</v>
      </c>
      <c r="L67" s="41">
        <v>42614</v>
      </c>
      <c r="M67" s="72">
        <f t="shared" si="27"/>
        <v>11.098365357040429</v>
      </c>
      <c r="N67" s="13"/>
    </row>
    <row r="68" spans="1:14" s="1" customFormat="1">
      <c r="A68" s="6"/>
      <c r="B68" s="8"/>
      <c r="C68" s="43"/>
      <c r="D68" s="96"/>
      <c r="E68" s="43"/>
      <c r="F68" s="96"/>
      <c r="G68" s="41"/>
      <c r="H68" s="230"/>
      <c r="I68" s="233"/>
      <c r="J68" s="147"/>
      <c r="K68" s="96"/>
      <c r="L68" s="41"/>
      <c r="M68" s="72"/>
      <c r="N68" s="12"/>
    </row>
    <row r="69" spans="1:14" s="1" customFormat="1">
      <c r="A69" s="6" t="s">
        <v>94</v>
      </c>
      <c r="B69" s="7"/>
      <c r="C69" s="41">
        <v>13266</v>
      </c>
      <c r="D69" s="96">
        <f t="shared" ref="D69:D80" si="28">(C69/C56-1)*100</f>
        <v>26.789639682691391</v>
      </c>
      <c r="E69" s="41">
        <v>15859</v>
      </c>
      <c r="F69" s="96">
        <f t="shared" ref="F69:F80" si="29">(E69/E56-1)*100</f>
        <v>6.2721972793674086</v>
      </c>
      <c r="G69" s="41"/>
      <c r="H69" s="230" t="s">
        <v>94</v>
      </c>
      <c r="I69" s="233"/>
      <c r="J69" s="198">
        <v>44114</v>
      </c>
      <c r="K69" s="96">
        <f t="shared" ref="K69:K80" si="30">(J69/J56-1)*100</f>
        <v>3.2099574189321967</v>
      </c>
      <c r="L69" s="41">
        <v>42232</v>
      </c>
      <c r="M69" s="72">
        <f t="shared" ref="M69:M80" si="31">(L69/L56-1)*100</f>
        <v>11.550754113949125</v>
      </c>
      <c r="N69" s="12"/>
    </row>
    <row r="70" spans="1:14" s="1" customFormat="1">
      <c r="A70" s="6" t="s">
        <v>0</v>
      </c>
      <c r="B70" s="7"/>
      <c r="C70" s="42">
        <v>10654</v>
      </c>
      <c r="D70" s="96">
        <f t="shared" si="28"/>
        <v>7.3559048770656998</v>
      </c>
      <c r="E70" s="41">
        <v>16648</v>
      </c>
      <c r="F70" s="96">
        <f t="shared" si="29"/>
        <v>52.775993392676888</v>
      </c>
      <c r="G70" s="43"/>
      <c r="H70" s="230" t="s">
        <v>0</v>
      </c>
      <c r="I70" s="233"/>
      <c r="J70" s="147">
        <v>48463</v>
      </c>
      <c r="K70" s="96">
        <f t="shared" si="30"/>
        <v>1.6485936615139307</v>
      </c>
      <c r="L70" s="41">
        <v>37622</v>
      </c>
      <c r="M70" s="72">
        <f t="shared" si="31"/>
        <v>11.57176749703439</v>
      </c>
      <c r="N70" s="13"/>
    </row>
    <row r="71" spans="1:14" s="1" customFormat="1">
      <c r="A71" s="6" t="s">
        <v>1</v>
      </c>
      <c r="B71" s="7"/>
      <c r="C71" s="41">
        <v>17975</v>
      </c>
      <c r="D71" s="96">
        <f t="shared" si="28"/>
        <v>29.849021165932243</v>
      </c>
      <c r="E71" s="41">
        <v>16647</v>
      </c>
      <c r="F71" s="96">
        <f t="shared" si="29"/>
        <v>39.92603177271581</v>
      </c>
      <c r="G71" s="43"/>
      <c r="H71" s="230" t="s">
        <v>1</v>
      </c>
      <c r="I71" s="233"/>
      <c r="J71" s="147">
        <v>57760</v>
      </c>
      <c r="K71" s="96">
        <f t="shared" si="30"/>
        <v>6.1296486844039322</v>
      </c>
      <c r="L71" s="43">
        <v>46654</v>
      </c>
      <c r="M71" s="72">
        <f t="shared" si="31"/>
        <v>7.9004579305240741</v>
      </c>
      <c r="N71" s="13"/>
    </row>
    <row r="72" spans="1:14" s="1" customFormat="1">
      <c r="A72" s="6" t="s">
        <v>2</v>
      </c>
      <c r="B72" s="7"/>
      <c r="C72" s="42">
        <v>12708</v>
      </c>
      <c r="D72" s="96">
        <f t="shared" si="28"/>
        <v>14.921323928377639</v>
      </c>
      <c r="E72" s="41">
        <v>16018</v>
      </c>
      <c r="F72" s="96">
        <f t="shared" si="29"/>
        <v>16.596302227398454</v>
      </c>
      <c r="G72" s="43"/>
      <c r="H72" s="230" t="s">
        <v>2</v>
      </c>
      <c r="I72" s="231"/>
      <c r="J72" s="41">
        <v>55043</v>
      </c>
      <c r="K72" s="96">
        <f t="shared" si="30"/>
        <v>7.7942933239331769</v>
      </c>
      <c r="L72" s="41">
        <v>45568</v>
      </c>
      <c r="M72" s="72">
        <f t="shared" si="31"/>
        <v>13.027086020438539</v>
      </c>
      <c r="N72" s="13"/>
    </row>
    <row r="73" spans="1:14" s="1" customFormat="1">
      <c r="A73" s="6" t="s">
        <v>3</v>
      </c>
      <c r="B73" s="7"/>
      <c r="C73" s="41">
        <v>13359</v>
      </c>
      <c r="D73" s="96">
        <f t="shared" si="28"/>
        <v>14.985367533138238</v>
      </c>
      <c r="E73" s="41">
        <v>19244</v>
      </c>
      <c r="F73" s="96">
        <f t="shared" si="29"/>
        <v>58.949368134137274</v>
      </c>
      <c r="G73" s="43"/>
      <c r="H73" s="230" t="s">
        <v>3</v>
      </c>
      <c r="I73" s="231"/>
      <c r="J73" s="42">
        <v>47952</v>
      </c>
      <c r="K73" s="96">
        <f t="shared" si="30"/>
        <v>1.3848658477281894</v>
      </c>
      <c r="L73" s="41">
        <v>45105</v>
      </c>
      <c r="M73" s="72">
        <f t="shared" si="31"/>
        <v>18.897617039223945</v>
      </c>
      <c r="N73" s="13"/>
    </row>
    <row r="74" spans="1:14" s="1" customFormat="1">
      <c r="A74" s="6" t="s">
        <v>4</v>
      </c>
      <c r="B74" s="7"/>
      <c r="C74" s="43">
        <v>14984</v>
      </c>
      <c r="D74" s="96">
        <f t="shared" si="28"/>
        <v>16.507270041209864</v>
      </c>
      <c r="E74" s="43">
        <v>16135</v>
      </c>
      <c r="F74" s="96">
        <f t="shared" si="29"/>
        <v>-7.5940667773896076</v>
      </c>
      <c r="G74" s="43"/>
      <c r="H74" s="230" t="s">
        <v>4</v>
      </c>
      <c r="I74" s="231"/>
      <c r="J74" s="41">
        <v>54782</v>
      </c>
      <c r="K74" s="96">
        <f t="shared" si="30"/>
        <v>3.5733192165166683</v>
      </c>
      <c r="L74" s="41">
        <v>46199</v>
      </c>
      <c r="M74" s="72">
        <f t="shared" si="31"/>
        <v>11.360458950007235</v>
      </c>
      <c r="N74" s="13"/>
    </row>
    <row r="75" spans="1:14" s="1" customFormat="1">
      <c r="A75" s="6" t="s">
        <v>5</v>
      </c>
      <c r="B75" s="7"/>
      <c r="C75" s="41">
        <v>14288</v>
      </c>
      <c r="D75" s="96">
        <f t="shared" si="28"/>
        <v>17.69357495881383</v>
      </c>
      <c r="E75" s="41">
        <v>22856</v>
      </c>
      <c r="F75" s="96">
        <f t="shared" si="29"/>
        <v>34.328533646782255</v>
      </c>
      <c r="G75" s="43"/>
      <c r="H75" s="230" t="s">
        <v>5</v>
      </c>
      <c r="I75" s="231"/>
      <c r="J75" s="42">
        <v>55368</v>
      </c>
      <c r="K75" s="96">
        <f t="shared" si="30"/>
        <v>4.3203014601978396</v>
      </c>
      <c r="L75" s="41">
        <v>46748</v>
      </c>
      <c r="M75" s="72">
        <f t="shared" si="31"/>
        <v>11.869436201780426</v>
      </c>
      <c r="N75" s="13"/>
    </row>
    <row r="76" spans="1:14" s="1" customFormat="1">
      <c r="A76" s="6" t="s">
        <v>6</v>
      </c>
      <c r="B76" s="7"/>
      <c r="C76" s="42">
        <v>14705</v>
      </c>
      <c r="D76" s="96">
        <f t="shared" si="28"/>
        <v>14.222463880689773</v>
      </c>
      <c r="E76" s="41">
        <v>22011</v>
      </c>
      <c r="F76" s="96">
        <f t="shared" si="29"/>
        <v>26.224337653400621</v>
      </c>
      <c r="G76" s="43"/>
      <c r="H76" s="230" t="s">
        <v>6</v>
      </c>
      <c r="I76" s="231"/>
      <c r="J76" s="41">
        <v>52200</v>
      </c>
      <c r="K76" s="96">
        <f t="shared" si="30"/>
        <v>9.0795110228816256</v>
      </c>
      <c r="L76" s="41">
        <v>51174</v>
      </c>
      <c r="M76" s="72">
        <f t="shared" si="31"/>
        <v>21.481305637982206</v>
      </c>
      <c r="N76" s="13"/>
    </row>
    <row r="77" spans="1:14" s="1" customFormat="1">
      <c r="A77" s="6" t="s">
        <v>7</v>
      </c>
      <c r="B77" s="7"/>
      <c r="C77" s="41">
        <v>14807</v>
      </c>
      <c r="D77" s="96">
        <f t="shared" si="28"/>
        <v>14.71180663154632</v>
      </c>
      <c r="E77" s="41">
        <v>22015</v>
      </c>
      <c r="F77" s="96">
        <f t="shared" si="29"/>
        <v>12.926391382405743</v>
      </c>
      <c r="G77" s="43"/>
      <c r="H77" s="230" t="s">
        <v>7</v>
      </c>
      <c r="I77" s="231"/>
      <c r="J77" s="43">
        <v>59271</v>
      </c>
      <c r="K77" s="96">
        <f t="shared" si="30"/>
        <v>8.8380035991038941</v>
      </c>
      <c r="L77" s="43">
        <v>49785</v>
      </c>
      <c r="M77" s="72">
        <f t="shared" si="31"/>
        <v>17.622737797098708</v>
      </c>
      <c r="N77" s="13"/>
    </row>
    <row r="78" spans="1:14" s="1" customFormat="1">
      <c r="A78" s="6" t="s">
        <v>45</v>
      </c>
      <c r="B78" s="8"/>
      <c r="C78" s="42">
        <v>12183</v>
      </c>
      <c r="D78" s="96">
        <f t="shared" si="28"/>
        <v>17.369942196531785</v>
      </c>
      <c r="E78" s="41">
        <v>22198</v>
      </c>
      <c r="F78" s="96">
        <f t="shared" si="29"/>
        <v>41.686347098997899</v>
      </c>
      <c r="G78" s="43"/>
      <c r="H78" s="230" t="s">
        <v>45</v>
      </c>
      <c r="I78" s="231"/>
      <c r="J78" s="41">
        <v>59106</v>
      </c>
      <c r="K78" s="96">
        <f t="shared" si="30"/>
        <v>8.0153508771929829</v>
      </c>
      <c r="L78" s="41">
        <v>50927</v>
      </c>
      <c r="M78" s="72">
        <f t="shared" si="31"/>
        <v>17.941176470588239</v>
      </c>
      <c r="N78" s="13"/>
    </row>
    <row r="79" spans="1:14" s="1" customFormat="1">
      <c r="A79" s="6" t="s">
        <v>8</v>
      </c>
      <c r="B79" s="8"/>
      <c r="C79" s="41">
        <v>13730</v>
      </c>
      <c r="D79" s="96">
        <f t="shared" si="28"/>
        <v>19.090987943446969</v>
      </c>
      <c r="E79" s="41">
        <v>18027</v>
      </c>
      <c r="F79" s="96">
        <f t="shared" si="29"/>
        <v>20.284246346833925</v>
      </c>
      <c r="G79" s="43"/>
      <c r="H79" s="230" t="s">
        <v>8</v>
      </c>
      <c r="I79" s="231"/>
      <c r="J79" s="42">
        <v>59136</v>
      </c>
      <c r="K79" s="96">
        <f t="shared" si="30"/>
        <v>14.711359404096825</v>
      </c>
      <c r="L79" s="41">
        <v>53192</v>
      </c>
      <c r="M79" s="72">
        <f t="shared" si="31"/>
        <v>16.702867548651803</v>
      </c>
      <c r="N79" s="13"/>
    </row>
    <row r="80" spans="1:14" s="1" customFormat="1">
      <c r="A80" s="6" t="s">
        <v>9</v>
      </c>
      <c r="B80" s="8"/>
      <c r="C80" s="43">
        <v>12935</v>
      </c>
      <c r="D80" s="96">
        <f t="shared" si="28"/>
        <v>-4.3198461424661545</v>
      </c>
      <c r="E80" s="43">
        <v>21428</v>
      </c>
      <c r="F80" s="96">
        <f t="shared" si="29"/>
        <v>26.890507490969394</v>
      </c>
      <c r="G80" s="43"/>
      <c r="H80" s="230" t="s">
        <v>9</v>
      </c>
      <c r="I80" s="231"/>
      <c r="J80" s="41">
        <v>63371</v>
      </c>
      <c r="K80" s="96">
        <f t="shared" si="30"/>
        <v>17.471174878582296</v>
      </c>
      <c r="L80" s="41">
        <v>54288</v>
      </c>
      <c r="M80" s="72">
        <f t="shared" si="31"/>
        <v>27.394752898108599</v>
      </c>
      <c r="N80" s="13"/>
    </row>
    <row r="81" spans="1:14" s="1" customFormat="1">
      <c r="A81" s="6"/>
      <c r="B81" s="8"/>
      <c r="C81" s="43"/>
      <c r="D81" s="96"/>
      <c r="E81" s="43"/>
      <c r="F81" s="96"/>
      <c r="G81" s="43"/>
      <c r="H81" s="230"/>
      <c r="I81" s="231"/>
      <c r="J81" s="41"/>
      <c r="K81" s="96"/>
      <c r="L81" s="41"/>
      <c r="M81" s="72"/>
      <c r="N81" s="13"/>
    </row>
    <row r="82" spans="1:14" s="1" customFormat="1">
      <c r="A82" s="6" t="s">
        <v>102</v>
      </c>
      <c r="B82" s="7"/>
      <c r="C82" s="43">
        <v>14272</v>
      </c>
      <c r="D82" s="96">
        <f t="shared" ref="D82:D93" si="32">(C82/C69-1)*100</f>
        <v>7.5832956429971343</v>
      </c>
      <c r="E82" s="43">
        <v>17406</v>
      </c>
      <c r="F82" s="96">
        <f t="shared" ref="F82:F93" si="33">(E82/E69-1)*100</f>
        <v>9.7547134119427383</v>
      </c>
      <c r="G82" s="43"/>
      <c r="H82" s="230" t="s">
        <v>101</v>
      </c>
      <c r="I82" s="232"/>
      <c r="J82" s="42">
        <v>50037</v>
      </c>
      <c r="K82" s="96">
        <f t="shared" ref="K82:K93" si="34">(J82/J69-1)*100</f>
        <v>13.426576596998686</v>
      </c>
      <c r="L82" s="41">
        <v>53981</v>
      </c>
      <c r="M82" s="72">
        <f t="shared" ref="M82:M93" si="35">(L82/L69-1)*100</f>
        <v>27.820136389467699</v>
      </c>
      <c r="N82" s="13"/>
    </row>
    <row r="83" spans="1:14" s="1" customFormat="1">
      <c r="A83" s="6" t="s">
        <v>0</v>
      </c>
      <c r="B83" s="7"/>
      <c r="C83" s="43">
        <v>14249</v>
      </c>
      <c r="D83" s="96">
        <f t="shared" si="32"/>
        <v>33.743195044114891</v>
      </c>
      <c r="E83" s="43">
        <v>27577</v>
      </c>
      <c r="F83" s="96">
        <f t="shared" si="33"/>
        <v>65.64752522825566</v>
      </c>
      <c r="G83" s="43"/>
      <c r="H83" s="230" t="s">
        <v>0</v>
      </c>
      <c r="I83" s="232"/>
      <c r="J83" s="41">
        <v>58495</v>
      </c>
      <c r="K83" s="96">
        <f t="shared" si="34"/>
        <v>20.700328085343457</v>
      </c>
      <c r="L83" s="41">
        <v>49397</v>
      </c>
      <c r="M83" s="72">
        <f t="shared" si="35"/>
        <v>31.298176598798566</v>
      </c>
    </row>
    <row r="84" spans="1:14" s="1" customFormat="1">
      <c r="A84" s="6" t="s">
        <v>1</v>
      </c>
      <c r="B84" s="7"/>
      <c r="C84" s="43">
        <v>14980</v>
      </c>
      <c r="D84" s="96">
        <f t="shared" si="32"/>
        <v>-16.662030598052844</v>
      </c>
      <c r="E84" s="43">
        <v>29303</v>
      </c>
      <c r="F84" s="96">
        <f t="shared" si="33"/>
        <v>76.025710338199076</v>
      </c>
      <c r="G84" s="43"/>
      <c r="H84" s="230" t="s">
        <v>1</v>
      </c>
      <c r="I84" s="232"/>
      <c r="J84" s="43">
        <v>68142</v>
      </c>
      <c r="K84" s="96">
        <f t="shared" si="34"/>
        <v>17.974376731301934</v>
      </c>
      <c r="L84" s="43">
        <v>58750</v>
      </c>
      <c r="M84" s="72">
        <f t="shared" si="35"/>
        <v>25.927037338706228</v>
      </c>
    </row>
    <row r="85" spans="1:14" s="1" customFormat="1">
      <c r="A85" s="6" t="s">
        <v>2</v>
      </c>
      <c r="B85" s="7"/>
      <c r="C85" s="43">
        <v>12543</v>
      </c>
      <c r="D85" s="96">
        <f t="shared" si="32"/>
        <v>-1.2983947119924455</v>
      </c>
      <c r="E85" s="43">
        <v>22375</v>
      </c>
      <c r="F85" s="96">
        <f t="shared" si="33"/>
        <v>39.686602572106388</v>
      </c>
      <c r="G85" s="43"/>
      <c r="H85" s="230" t="s">
        <v>2</v>
      </c>
      <c r="I85" s="232"/>
      <c r="J85" s="43">
        <v>61289</v>
      </c>
      <c r="K85" s="96">
        <f t="shared" si="34"/>
        <v>11.347491960830624</v>
      </c>
      <c r="L85" s="118">
        <v>55182</v>
      </c>
      <c r="M85" s="72">
        <f t="shared" si="35"/>
        <v>21.098139044943821</v>
      </c>
    </row>
    <row r="86" spans="1:14" s="1" customFormat="1">
      <c r="A86" s="6" t="s">
        <v>3</v>
      </c>
      <c r="B86" s="7"/>
      <c r="C86" s="43">
        <v>16581</v>
      </c>
      <c r="D86" s="96">
        <f t="shared" si="32"/>
        <v>24.118571749382433</v>
      </c>
      <c r="E86" s="43">
        <v>27616</v>
      </c>
      <c r="F86" s="96">
        <f t="shared" si="33"/>
        <v>43.504468925379335</v>
      </c>
      <c r="G86" s="43"/>
      <c r="H86" s="230" t="s">
        <v>3</v>
      </c>
      <c r="I86" s="232"/>
      <c r="J86" s="43">
        <v>57034</v>
      </c>
      <c r="K86" s="96">
        <f t="shared" si="34"/>
        <v>18.939773106439773</v>
      </c>
      <c r="L86" s="118">
        <v>53471</v>
      </c>
      <c r="M86" s="72">
        <f t="shared" si="35"/>
        <v>18.547832834497278</v>
      </c>
    </row>
    <row r="87" spans="1:14" s="1" customFormat="1">
      <c r="A87" s="6" t="s">
        <v>4</v>
      </c>
      <c r="B87" s="7"/>
      <c r="C87" s="43">
        <v>17698</v>
      </c>
      <c r="D87" s="96">
        <f t="shared" si="32"/>
        <v>18.112653497063526</v>
      </c>
      <c r="E87" s="43">
        <v>27857</v>
      </c>
      <c r="F87" s="96">
        <f t="shared" si="33"/>
        <v>72.64951967771924</v>
      </c>
      <c r="G87" s="43"/>
      <c r="H87" s="230" t="s">
        <v>4</v>
      </c>
      <c r="I87" s="232"/>
      <c r="J87" s="43">
        <v>62707</v>
      </c>
      <c r="K87" s="96">
        <f t="shared" si="34"/>
        <v>14.46643057938739</v>
      </c>
      <c r="L87" s="118">
        <v>54710</v>
      </c>
      <c r="M87" s="72">
        <f t="shared" si="35"/>
        <v>18.422476676984356</v>
      </c>
    </row>
    <row r="88" spans="1:14" s="1" customFormat="1">
      <c r="A88" s="6" t="s">
        <v>5</v>
      </c>
      <c r="B88" s="7"/>
      <c r="C88" s="43">
        <v>18455</v>
      </c>
      <c r="D88" s="96">
        <f t="shared" si="32"/>
        <v>29.164333706606939</v>
      </c>
      <c r="E88" s="43">
        <v>26380</v>
      </c>
      <c r="F88" s="96">
        <f t="shared" si="33"/>
        <v>15.418270913545683</v>
      </c>
      <c r="G88" s="43"/>
      <c r="H88" s="230" t="s">
        <v>5</v>
      </c>
      <c r="I88" s="232"/>
      <c r="J88" s="43">
        <v>63207</v>
      </c>
      <c r="K88" s="96">
        <f t="shared" si="34"/>
        <v>14.157997399219768</v>
      </c>
      <c r="L88" s="118">
        <v>54695</v>
      </c>
      <c r="M88" s="72">
        <f t="shared" si="35"/>
        <v>16.999657739368534</v>
      </c>
    </row>
    <row r="89" spans="1:14" s="1" customFormat="1">
      <c r="A89" s="6" t="s">
        <v>6</v>
      </c>
      <c r="B89" s="7"/>
      <c r="C89" s="43">
        <v>14773</v>
      </c>
      <c r="D89" s="96">
        <f t="shared" si="32"/>
        <v>0.46242774566473965</v>
      </c>
      <c r="E89" s="43">
        <v>25049</v>
      </c>
      <c r="F89" s="96">
        <f t="shared" si="33"/>
        <v>13.802189814183819</v>
      </c>
      <c r="G89" s="43"/>
      <c r="H89" s="230" t="s">
        <v>6</v>
      </c>
      <c r="I89" s="232"/>
      <c r="J89" s="43">
        <v>61405</v>
      </c>
      <c r="K89" s="96">
        <f t="shared" si="34"/>
        <v>17.634099616858244</v>
      </c>
      <c r="L89" s="118">
        <v>59487</v>
      </c>
      <c r="M89" s="72">
        <f t="shared" si="35"/>
        <v>16.244577324422551</v>
      </c>
    </row>
    <row r="90" spans="1:14" s="1" customFormat="1">
      <c r="A90" s="6" t="s">
        <v>7</v>
      </c>
      <c r="B90" s="7"/>
      <c r="C90" s="43">
        <v>19385</v>
      </c>
      <c r="D90" s="96">
        <f t="shared" si="32"/>
        <v>30.917809144323627</v>
      </c>
      <c r="E90" s="43">
        <v>32177</v>
      </c>
      <c r="F90" s="96">
        <f t="shared" si="33"/>
        <v>46.159436747672046</v>
      </c>
      <c r="G90" s="43"/>
      <c r="H90" s="230" t="s">
        <v>7</v>
      </c>
      <c r="I90" s="232"/>
      <c r="J90" s="43">
        <v>68284</v>
      </c>
      <c r="K90" s="96">
        <f t="shared" si="34"/>
        <v>15.206424727100941</v>
      </c>
      <c r="L90" s="118">
        <v>58217</v>
      </c>
      <c r="M90" s="72">
        <f t="shared" si="35"/>
        <v>16.936828361956401</v>
      </c>
    </row>
    <row r="91" spans="1:14" s="1" customFormat="1">
      <c r="A91" s="6" t="s">
        <v>45</v>
      </c>
      <c r="B91" s="8"/>
      <c r="C91" s="43">
        <v>15061</v>
      </c>
      <c r="D91" s="96">
        <f t="shared" si="32"/>
        <v>23.623081342854803</v>
      </c>
      <c r="E91" s="43">
        <v>28320</v>
      </c>
      <c r="F91" s="96">
        <f t="shared" si="33"/>
        <v>27.579061176682586</v>
      </c>
      <c r="G91" s="43"/>
      <c r="H91" s="230" t="s">
        <v>10</v>
      </c>
      <c r="I91" s="232"/>
      <c r="J91" s="43">
        <v>65975</v>
      </c>
      <c r="K91" s="96">
        <f t="shared" si="34"/>
        <v>11.621493587791431</v>
      </c>
      <c r="L91" s="118">
        <v>59841</v>
      </c>
      <c r="M91" s="72">
        <f t="shared" si="35"/>
        <v>17.50348538103561</v>
      </c>
    </row>
    <row r="92" spans="1:14" s="1" customFormat="1">
      <c r="A92" s="6" t="s">
        <v>8</v>
      </c>
      <c r="B92" s="8"/>
      <c r="C92" s="43">
        <v>17676</v>
      </c>
      <c r="D92" s="96">
        <f t="shared" si="32"/>
        <v>28.739985433357607</v>
      </c>
      <c r="E92" s="43">
        <v>29737</v>
      </c>
      <c r="F92" s="96">
        <f t="shared" si="33"/>
        <v>64.958118377988569</v>
      </c>
      <c r="G92" s="43"/>
      <c r="H92" s="230" t="s">
        <v>8</v>
      </c>
      <c r="I92" s="232"/>
      <c r="J92" s="43">
        <v>66296</v>
      </c>
      <c r="K92" s="96">
        <f t="shared" si="34"/>
        <v>12.10768398268398</v>
      </c>
      <c r="L92" s="118">
        <v>57217</v>
      </c>
      <c r="M92" s="72">
        <f t="shared" si="35"/>
        <v>7.5669273574973772</v>
      </c>
    </row>
    <row r="93" spans="1:14" s="1" customFormat="1">
      <c r="A93" s="6" t="s">
        <v>9</v>
      </c>
      <c r="B93" s="8"/>
      <c r="C93" s="43">
        <v>19266</v>
      </c>
      <c r="D93" s="96">
        <f t="shared" si="32"/>
        <v>48.944723618090457</v>
      </c>
      <c r="E93" s="43">
        <v>29797</v>
      </c>
      <c r="F93" s="96">
        <f t="shared" si="33"/>
        <v>39.056374836662314</v>
      </c>
      <c r="G93" s="43"/>
      <c r="H93" s="230" t="s">
        <v>9</v>
      </c>
      <c r="I93" s="232"/>
      <c r="J93" s="43">
        <v>69591</v>
      </c>
      <c r="K93" s="96">
        <f t="shared" si="34"/>
        <v>9.8152151615092045</v>
      </c>
      <c r="L93" s="118">
        <v>58495</v>
      </c>
      <c r="M93" s="72">
        <f t="shared" si="35"/>
        <v>7.7494105511346945</v>
      </c>
    </row>
    <row r="94" spans="1:14" s="1" customFormat="1">
      <c r="A94" s="6"/>
      <c r="B94" s="8"/>
      <c r="C94" s="43"/>
      <c r="D94" s="96"/>
      <c r="E94" s="43"/>
      <c r="F94" s="96"/>
      <c r="G94" s="43"/>
      <c r="H94" s="230"/>
      <c r="I94" s="232"/>
      <c r="J94" s="43"/>
      <c r="K94" s="96"/>
      <c r="L94" s="118"/>
      <c r="M94" s="72"/>
    </row>
    <row r="95" spans="1:14" s="1" customFormat="1">
      <c r="A95" s="6" t="s">
        <v>99</v>
      </c>
      <c r="B95" s="8"/>
      <c r="C95" s="43">
        <v>15972</v>
      </c>
      <c r="D95" s="96">
        <f>(C95/C82-1)*100</f>
        <v>11.911434977578473</v>
      </c>
      <c r="E95" s="43">
        <v>25811</v>
      </c>
      <c r="F95" s="96">
        <f>(E95/E82-1)*100</f>
        <v>48.287946685051139</v>
      </c>
      <c r="G95" s="43"/>
      <c r="H95" s="230" t="s">
        <v>96</v>
      </c>
      <c r="I95" s="232"/>
      <c r="J95" s="43">
        <v>59527</v>
      </c>
      <c r="K95" s="96">
        <f>(J95/J82-1)*100</f>
        <v>18.965965185762546</v>
      </c>
      <c r="L95" s="118">
        <v>59509</v>
      </c>
      <c r="M95" s="72">
        <f>(L95/L82-1)*100</f>
        <v>10.240640225264453</v>
      </c>
    </row>
    <row r="96" spans="1:14" s="1" customFormat="1">
      <c r="A96" s="6" t="s">
        <v>0</v>
      </c>
      <c r="B96" s="8"/>
      <c r="C96" s="43">
        <v>17074</v>
      </c>
      <c r="D96" s="96">
        <f>(C96/C83-1)*100</f>
        <v>19.825952698434968</v>
      </c>
      <c r="E96" s="43">
        <v>27517</v>
      </c>
      <c r="F96" s="96">
        <f>(E96/E83-1)*100</f>
        <v>-0.2175726148602064</v>
      </c>
      <c r="G96" s="43"/>
      <c r="H96" s="230" t="s">
        <v>0</v>
      </c>
      <c r="I96" s="234"/>
      <c r="J96" s="43">
        <v>64161</v>
      </c>
      <c r="K96" s="96">
        <f>(J96/J83-1)*100</f>
        <v>9.6862979741858304</v>
      </c>
      <c r="L96" s="118">
        <v>54546</v>
      </c>
      <c r="M96" s="72">
        <f>(L96/L83-1)*100</f>
        <v>10.423709941899295</v>
      </c>
      <c r="N96" s="13"/>
    </row>
    <row r="97" spans="1:15" s="1" customFormat="1">
      <c r="A97" s="6" t="s">
        <v>1</v>
      </c>
      <c r="B97" s="8"/>
      <c r="C97" s="43">
        <v>18364</v>
      </c>
      <c r="D97" s="155">
        <v>22.557394554191145</v>
      </c>
      <c r="E97" s="43">
        <v>23599</v>
      </c>
      <c r="F97" s="155">
        <v>-19.827321434665389</v>
      </c>
      <c r="G97" s="43"/>
      <c r="H97" s="230" t="s">
        <v>1</v>
      </c>
      <c r="I97" s="234"/>
      <c r="J97" s="43">
        <v>75130</v>
      </c>
      <c r="K97" s="96">
        <v>10.250653048046733</v>
      </c>
      <c r="L97" s="118">
        <v>59103</v>
      </c>
      <c r="M97" s="72">
        <v>0.12936170212765052</v>
      </c>
      <c r="N97" s="13"/>
    </row>
    <row r="98" spans="1:15" s="1" customFormat="1">
      <c r="A98" s="6" t="s">
        <v>2</v>
      </c>
      <c r="B98" s="8"/>
      <c r="C98" s="43">
        <v>19279</v>
      </c>
      <c r="D98" s="96">
        <f t="shared" ref="D98:D106" si="36">(C98/C85-1)*100</f>
        <v>53.703260782906796</v>
      </c>
      <c r="E98" s="43">
        <v>28499</v>
      </c>
      <c r="F98" s="96">
        <f t="shared" ref="F98:F106" si="37">(E98/E85-1)*100</f>
        <v>27.369832402234628</v>
      </c>
      <c r="G98" s="43"/>
      <c r="H98" s="230" t="s">
        <v>2</v>
      </c>
      <c r="I98" s="234"/>
      <c r="J98" s="43">
        <v>66335</v>
      </c>
      <c r="K98" s="96">
        <f t="shared" ref="K98:K106" si="38">(J98/J85-1)*100</f>
        <v>8.2331250305927703</v>
      </c>
      <c r="L98" s="118">
        <v>57304</v>
      </c>
      <c r="M98" s="72">
        <f t="shared" ref="M98:M106" si="39">(L98/L85-1)*100</f>
        <v>3.8454568518719867</v>
      </c>
      <c r="N98" s="13"/>
    </row>
    <row r="99" spans="1:15" s="1" customFormat="1">
      <c r="A99" s="6" t="s">
        <v>3</v>
      </c>
      <c r="B99" s="8"/>
      <c r="C99" s="43">
        <v>20465</v>
      </c>
      <c r="D99" s="96">
        <f t="shared" si="36"/>
        <v>23.424401423315832</v>
      </c>
      <c r="E99" s="43">
        <v>28552</v>
      </c>
      <c r="F99" s="96">
        <f t="shared" si="37"/>
        <v>3.3893395133256066</v>
      </c>
      <c r="G99" s="43"/>
      <c r="H99" s="230" t="s">
        <v>3</v>
      </c>
      <c r="I99" s="234"/>
      <c r="J99" s="43">
        <v>65678</v>
      </c>
      <c r="K99" s="96">
        <f t="shared" si="38"/>
        <v>15.155871936038157</v>
      </c>
      <c r="L99" s="118">
        <v>61723</v>
      </c>
      <c r="M99" s="72">
        <f t="shared" si="39"/>
        <v>15.432664434927347</v>
      </c>
      <c r="N99" s="13"/>
    </row>
    <row r="100" spans="1:15" s="1" customFormat="1">
      <c r="A100" s="6" t="s">
        <v>4</v>
      </c>
      <c r="B100" s="8"/>
      <c r="C100" s="43">
        <v>19100</v>
      </c>
      <c r="D100" s="96">
        <f t="shared" si="36"/>
        <v>7.9217990733416288</v>
      </c>
      <c r="E100" s="43">
        <v>26097</v>
      </c>
      <c r="F100" s="96">
        <f t="shared" si="37"/>
        <v>-6.3179811178518896</v>
      </c>
      <c r="G100" s="43"/>
      <c r="H100" s="230" t="s">
        <v>4</v>
      </c>
      <c r="I100" s="234"/>
      <c r="J100" s="43">
        <v>72860</v>
      </c>
      <c r="K100" s="96">
        <f t="shared" si="38"/>
        <v>16.19117482896646</v>
      </c>
      <c r="L100" s="118">
        <v>60401</v>
      </c>
      <c r="M100" s="72">
        <f t="shared" si="39"/>
        <v>10.40212027051728</v>
      </c>
      <c r="N100" s="13"/>
    </row>
    <row r="101" spans="1:15" s="1" customFormat="1">
      <c r="A101" s="6" t="s">
        <v>5</v>
      </c>
      <c r="B101" s="8"/>
      <c r="C101" s="43">
        <v>21760</v>
      </c>
      <c r="D101" s="96">
        <f t="shared" si="36"/>
        <v>17.908425900839873</v>
      </c>
      <c r="E101" s="43">
        <v>24287</v>
      </c>
      <c r="F101" s="96">
        <f t="shared" si="37"/>
        <v>-7.9340409401061462</v>
      </c>
      <c r="G101" s="43"/>
      <c r="H101" s="230" t="s">
        <v>5</v>
      </c>
      <c r="I101" s="234"/>
      <c r="J101" s="43">
        <v>70631</v>
      </c>
      <c r="K101" s="96">
        <f t="shared" si="38"/>
        <v>11.745534513582356</v>
      </c>
      <c r="L101" s="118">
        <v>63811</v>
      </c>
      <c r="M101" s="72">
        <f t="shared" si="39"/>
        <v>16.666971386781238</v>
      </c>
      <c r="N101" s="88"/>
    </row>
    <row r="102" spans="1:15" s="1" customFormat="1">
      <c r="A102" s="6" t="s">
        <v>6</v>
      </c>
      <c r="B102" s="8"/>
      <c r="C102" s="43">
        <v>22810</v>
      </c>
      <c r="D102" s="96">
        <f t="shared" si="36"/>
        <v>54.403303323630951</v>
      </c>
      <c r="E102" s="43">
        <v>36593</v>
      </c>
      <c r="F102" s="96">
        <f t="shared" si="37"/>
        <v>46.085672082717878</v>
      </c>
      <c r="G102" s="43"/>
      <c r="H102" s="230" t="s">
        <v>6</v>
      </c>
      <c r="I102" s="234"/>
      <c r="J102" s="43">
        <v>70347</v>
      </c>
      <c r="K102" s="96">
        <f t="shared" si="38"/>
        <v>14.562332057650028</v>
      </c>
      <c r="L102" s="118">
        <v>62910</v>
      </c>
      <c r="M102" s="72">
        <f t="shared" si="39"/>
        <v>5.754198396288257</v>
      </c>
      <c r="N102" s="13"/>
    </row>
    <row r="103" spans="1:15" s="1" customFormat="1">
      <c r="A103" s="6" t="s">
        <v>7</v>
      </c>
      <c r="B103" s="8"/>
      <c r="C103" s="43">
        <v>20772</v>
      </c>
      <c r="D103" s="96">
        <f t="shared" si="36"/>
        <v>7.1550167655403563</v>
      </c>
      <c r="E103" s="43">
        <v>28174</v>
      </c>
      <c r="F103" s="96">
        <f t="shared" si="37"/>
        <v>-12.440563135158655</v>
      </c>
      <c r="G103" s="43"/>
      <c r="H103" s="230" t="s">
        <v>7</v>
      </c>
      <c r="I103" s="232"/>
      <c r="J103" s="118">
        <v>72555</v>
      </c>
      <c r="K103" s="96">
        <f t="shared" si="38"/>
        <v>6.2547595337121509</v>
      </c>
      <c r="L103" s="118">
        <v>56468</v>
      </c>
      <c r="M103" s="72">
        <f t="shared" si="39"/>
        <v>-3.0042771011903779</v>
      </c>
      <c r="N103" s="13"/>
      <c r="O103" s="6"/>
    </row>
    <row r="104" spans="1:15" s="1" customFormat="1">
      <c r="A104" s="6" t="s">
        <v>10</v>
      </c>
      <c r="B104" s="8"/>
      <c r="C104" s="43">
        <v>18373</v>
      </c>
      <c r="D104" s="96">
        <f t="shared" si="36"/>
        <v>21.990571675187564</v>
      </c>
      <c r="E104" s="43">
        <v>31735</v>
      </c>
      <c r="F104" s="96">
        <f t="shared" si="37"/>
        <v>12.05861581920904</v>
      </c>
      <c r="G104" s="43"/>
      <c r="H104" s="230" t="s">
        <v>10</v>
      </c>
      <c r="I104" s="232"/>
      <c r="J104" s="43">
        <v>75065</v>
      </c>
      <c r="K104" s="96">
        <f t="shared" si="38"/>
        <v>13.777946191739288</v>
      </c>
      <c r="L104" s="118">
        <v>65071</v>
      </c>
      <c r="M104" s="72">
        <f t="shared" si="39"/>
        <v>8.7398272087699134</v>
      </c>
      <c r="N104" s="13"/>
    </row>
    <row r="105" spans="1:15" s="1" customFormat="1">
      <c r="A105" s="6" t="s">
        <v>8</v>
      </c>
      <c r="B105" s="8"/>
      <c r="C105" s="43">
        <v>17011</v>
      </c>
      <c r="D105" s="96">
        <f t="shared" si="36"/>
        <v>-3.7621633853813119</v>
      </c>
      <c r="E105" s="43">
        <v>31186</v>
      </c>
      <c r="F105" s="96">
        <f t="shared" si="37"/>
        <v>4.872717489995626</v>
      </c>
      <c r="G105" s="43"/>
      <c r="H105" s="230" t="s">
        <v>8</v>
      </c>
      <c r="I105" s="232"/>
      <c r="J105" s="43">
        <v>72686</v>
      </c>
      <c r="K105" s="96">
        <f t="shared" si="38"/>
        <v>9.6385905635332456</v>
      </c>
      <c r="L105" s="118">
        <v>64842</v>
      </c>
      <c r="M105" s="72">
        <f t="shared" si="39"/>
        <v>13.326458919551886</v>
      </c>
      <c r="N105" s="13"/>
    </row>
    <row r="106" spans="1:15" s="1" customFormat="1">
      <c r="A106" s="6" t="s">
        <v>9</v>
      </c>
      <c r="B106" s="8"/>
      <c r="C106" s="43">
        <v>20497</v>
      </c>
      <c r="D106" s="96">
        <f t="shared" si="36"/>
        <v>6.3894944461746039</v>
      </c>
      <c r="E106" s="43">
        <v>28459</v>
      </c>
      <c r="F106" s="96">
        <f t="shared" si="37"/>
        <v>-4.4903849380810161</v>
      </c>
      <c r="G106" s="43"/>
      <c r="H106" s="230" t="s">
        <v>9</v>
      </c>
      <c r="I106" s="232"/>
      <c r="J106" s="43">
        <v>74340</v>
      </c>
      <c r="K106" s="96">
        <f t="shared" si="38"/>
        <v>6.8241582963314285</v>
      </c>
      <c r="L106" s="118">
        <v>65670</v>
      </c>
      <c r="M106" s="72">
        <f t="shared" si="39"/>
        <v>12.266005641507816</v>
      </c>
      <c r="N106" s="13"/>
    </row>
    <row r="107" spans="1:15" s="1" customFormat="1">
      <c r="A107" s="6"/>
      <c r="B107" s="8"/>
      <c r="C107" s="43"/>
      <c r="D107" s="96"/>
      <c r="E107" s="43"/>
      <c r="F107" s="96"/>
      <c r="G107" s="43"/>
      <c r="H107" s="230"/>
      <c r="I107" s="232"/>
      <c r="J107" s="43"/>
      <c r="K107" s="96"/>
      <c r="L107" s="118"/>
      <c r="M107" s="72"/>
      <c r="N107" s="13"/>
    </row>
    <row r="108" spans="1:15" s="1" customFormat="1">
      <c r="A108" s="6" t="s">
        <v>104</v>
      </c>
      <c r="B108" s="8"/>
      <c r="C108" s="43">
        <v>18991</v>
      </c>
      <c r="D108" s="96">
        <f t="shared" ref="D108:D119" si="40">(C108/C95-1)*100</f>
        <v>18.90182819934887</v>
      </c>
      <c r="E108" s="43">
        <v>43678</v>
      </c>
      <c r="F108" s="96">
        <f t="shared" ref="F108:F119" si="41">(E108/E95-1)*100</f>
        <v>69.222424547673469</v>
      </c>
      <c r="G108" s="43"/>
      <c r="H108" s="230" t="s">
        <v>104</v>
      </c>
      <c r="I108" s="232"/>
      <c r="J108" s="118">
        <v>64083</v>
      </c>
      <c r="K108" s="96">
        <f t="shared" ref="K108:K119" si="42">(J108/J95-1)*100</f>
        <v>7.6536697633006856</v>
      </c>
      <c r="L108" s="118">
        <v>65146</v>
      </c>
      <c r="M108" s="72">
        <f t="shared" ref="M108:M119" si="43">(L108/L95-1)*100</f>
        <v>9.4725167621704252</v>
      </c>
      <c r="N108" s="13"/>
    </row>
    <row r="109" spans="1:15" s="1" customFormat="1">
      <c r="A109" s="6" t="s">
        <v>0</v>
      </c>
      <c r="B109" s="8"/>
      <c r="C109" s="43">
        <v>19774</v>
      </c>
      <c r="D109" s="96">
        <f t="shared" si="40"/>
        <v>15.813517629143735</v>
      </c>
      <c r="E109" s="43">
        <v>44199</v>
      </c>
      <c r="F109" s="96">
        <f t="shared" si="41"/>
        <v>60.62434131627721</v>
      </c>
      <c r="G109" s="43"/>
      <c r="H109" s="230" t="s">
        <v>0</v>
      </c>
      <c r="I109" s="232"/>
      <c r="J109" s="43">
        <v>69737</v>
      </c>
      <c r="K109" s="96">
        <f t="shared" si="42"/>
        <v>8.690637614750397</v>
      </c>
      <c r="L109" s="118">
        <v>60379</v>
      </c>
      <c r="M109" s="72">
        <f t="shared" si="43"/>
        <v>10.69372639606938</v>
      </c>
      <c r="N109" s="13"/>
    </row>
    <row r="110" spans="1:15" s="1" customFormat="1">
      <c r="A110" s="6" t="s">
        <v>1</v>
      </c>
      <c r="B110" s="8"/>
      <c r="C110" s="43">
        <v>25425</v>
      </c>
      <c r="D110" s="96">
        <f t="shared" si="40"/>
        <v>38.450228708342408</v>
      </c>
      <c r="E110" s="43">
        <v>45545</v>
      </c>
      <c r="F110" s="96">
        <f t="shared" si="41"/>
        <v>92.995465909572445</v>
      </c>
      <c r="G110" s="43"/>
      <c r="H110" s="230" t="s">
        <v>1</v>
      </c>
      <c r="I110" s="232"/>
      <c r="J110" s="43">
        <v>76817</v>
      </c>
      <c r="K110" s="96">
        <f t="shared" si="42"/>
        <v>2.2454412351923247</v>
      </c>
      <c r="L110" s="118">
        <v>65855</v>
      </c>
      <c r="M110" s="72">
        <f t="shared" si="43"/>
        <v>11.424123986938062</v>
      </c>
      <c r="N110" s="13"/>
    </row>
    <row r="111" spans="1:15" s="1" customFormat="1">
      <c r="A111" s="6" t="s">
        <v>2</v>
      </c>
      <c r="B111" s="8"/>
      <c r="C111" s="43">
        <v>18390</v>
      </c>
      <c r="D111" s="96">
        <f t="shared" si="40"/>
        <v>-4.6112350225634096</v>
      </c>
      <c r="E111" s="43">
        <v>34066</v>
      </c>
      <c r="F111" s="96">
        <f t="shared" si="41"/>
        <v>19.534018737499558</v>
      </c>
      <c r="G111" s="43"/>
      <c r="H111" s="230" t="s">
        <v>2</v>
      </c>
      <c r="I111" s="234"/>
      <c r="J111" s="43">
        <v>68895</v>
      </c>
      <c r="K111" s="96">
        <f t="shared" si="42"/>
        <v>3.8591995176000538</v>
      </c>
      <c r="L111" s="118">
        <v>64307</v>
      </c>
      <c r="M111" s="72">
        <f t="shared" si="43"/>
        <v>12.220787379589559</v>
      </c>
      <c r="N111" s="13"/>
    </row>
    <row r="112" spans="1:15" s="1" customFormat="1">
      <c r="A112" s="6" t="s">
        <v>3</v>
      </c>
      <c r="B112" s="8"/>
      <c r="C112" s="43">
        <v>21033</v>
      </c>
      <c r="D112" s="96">
        <f t="shared" si="40"/>
        <v>2.775470315172246</v>
      </c>
      <c r="E112" s="43">
        <v>39649</v>
      </c>
      <c r="F112" s="96">
        <f t="shared" si="41"/>
        <v>38.865928831605487</v>
      </c>
      <c r="G112" s="43"/>
      <c r="H112" s="230" t="s">
        <v>3</v>
      </c>
      <c r="I112" s="234"/>
      <c r="J112" s="43">
        <v>68068</v>
      </c>
      <c r="K112" s="96">
        <f t="shared" si="42"/>
        <v>3.6389658637595579</v>
      </c>
      <c r="L112" s="118">
        <v>64657</v>
      </c>
      <c r="M112" s="72">
        <f t="shared" si="43"/>
        <v>4.7534954555028097</v>
      </c>
      <c r="N112" s="13"/>
    </row>
    <row r="113" spans="1:14" s="1" customFormat="1">
      <c r="A113" s="6" t="s">
        <v>4</v>
      </c>
      <c r="B113" s="8"/>
      <c r="C113" s="43">
        <v>22692</v>
      </c>
      <c r="D113" s="96">
        <f t="shared" si="40"/>
        <v>18.806282722513078</v>
      </c>
      <c r="E113" s="43">
        <v>48712</v>
      </c>
      <c r="F113" s="96">
        <f t="shared" si="41"/>
        <v>86.657470207303518</v>
      </c>
      <c r="G113" s="43"/>
      <c r="H113" s="230" t="s">
        <v>4</v>
      </c>
      <c r="I113" s="234"/>
      <c r="J113" s="43">
        <v>71521</v>
      </c>
      <c r="K113" s="96">
        <f t="shared" si="42"/>
        <v>-1.8377710678012638</v>
      </c>
      <c r="L113" s="118">
        <v>70480</v>
      </c>
      <c r="M113" s="72">
        <f t="shared" si="43"/>
        <v>16.686809821029456</v>
      </c>
      <c r="N113" s="13"/>
    </row>
    <row r="114" spans="1:14" s="1" customFormat="1">
      <c r="A114" s="6" t="s">
        <v>5</v>
      </c>
      <c r="B114" s="8"/>
      <c r="C114" s="43">
        <v>23014</v>
      </c>
      <c r="D114" s="96">
        <f t="shared" si="40"/>
        <v>5.7628676470588225</v>
      </c>
      <c r="E114" s="43">
        <v>37590</v>
      </c>
      <c r="F114" s="96">
        <f t="shared" si="41"/>
        <v>54.774159015110953</v>
      </c>
      <c r="G114" s="43"/>
      <c r="H114" s="230" t="s">
        <v>5</v>
      </c>
      <c r="I114" s="234"/>
      <c r="J114" s="43">
        <v>76245</v>
      </c>
      <c r="K114" s="96">
        <f t="shared" si="42"/>
        <v>7.9483512905098364</v>
      </c>
      <c r="L114" s="118">
        <v>75426</v>
      </c>
      <c r="M114" s="72">
        <f t="shared" si="43"/>
        <v>18.202190844838672</v>
      </c>
      <c r="N114" s="13"/>
    </row>
    <row r="115" spans="1:14" s="1" customFormat="1">
      <c r="A115" s="6" t="s">
        <v>6</v>
      </c>
      <c r="B115" s="8"/>
      <c r="C115" s="43">
        <v>25800</v>
      </c>
      <c r="D115" s="96">
        <f t="shared" si="40"/>
        <v>13.108285839544065</v>
      </c>
      <c r="E115" s="43">
        <v>45730</v>
      </c>
      <c r="F115" s="96">
        <f t="shared" si="41"/>
        <v>24.969256415161368</v>
      </c>
      <c r="G115" s="43"/>
      <c r="H115" s="230" t="s">
        <v>6</v>
      </c>
      <c r="I115" s="234"/>
      <c r="J115" s="43">
        <v>70514</v>
      </c>
      <c r="K115" s="96">
        <f t="shared" si="42"/>
        <v>0.23739462947958145</v>
      </c>
      <c r="L115" s="118">
        <v>73657</v>
      </c>
      <c r="M115" s="71">
        <f t="shared" si="43"/>
        <v>17.083134636782702</v>
      </c>
      <c r="N115" s="13"/>
    </row>
    <row r="116" spans="1:14" s="1" customFormat="1">
      <c r="A116" s="6" t="s">
        <v>7</v>
      </c>
      <c r="B116" s="8"/>
      <c r="C116" s="43">
        <v>27745</v>
      </c>
      <c r="D116" s="96">
        <f t="shared" si="40"/>
        <v>33.569227806662802</v>
      </c>
      <c r="E116" s="43">
        <v>50501</v>
      </c>
      <c r="F116" s="96">
        <f t="shared" si="41"/>
        <v>79.246823312273733</v>
      </c>
      <c r="G116" s="43"/>
      <c r="H116" s="230" t="s">
        <v>7</v>
      </c>
      <c r="I116" s="232"/>
      <c r="J116" s="43">
        <v>73613</v>
      </c>
      <c r="K116" s="96">
        <f t="shared" si="42"/>
        <v>1.4582041210116525</v>
      </c>
      <c r="L116" s="118">
        <v>72703</v>
      </c>
      <c r="M116" s="71">
        <f t="shared" si="43"/>
        <v>28.750796911525111</v>
      </c>
      <c r="N116" s="13"/>
    </row>
    <row r="117" spans="1:14" s="1" customFormat="1">
      <c r="A117" s="6" t="s">
        <v>10</v>
      </c>
      <c r="B117" s="8"/>
      <c r="C117" s="43">
        <v>22006</v>
      </c>
      <c r="D117" s="96">
        <f t="shared" si="40"/>
        <v>19.773580797909986</v>
      </c>
      <c r="E117" s="43">
        <v>39721</v>
      </c>
      <c r="F117" s="96">
        <f t="shared" si="41"/>
        <v>25.164644714038118</v>
      </c>
      <c r="G117" s="43"/>
      <c r="H117" s="230" t="s">
        <v>10</v>
      </c>
      <c r="I117" s="232"/>
      <c r="J117" s="43">
        <v>69148</v>
      </c>
      <c r="K117" s="96">
        <f t="shared" si="42"/>
        <v>-7.8825018317458255</v>
      </c>
      <c r="L117" s="118">
        <v>69900</v>
      </c>
      <c r="M117" s="71">
        <f t="shared" si="43"/>
        <v>7.421124617725261</v>
      </c>
      <c r="N117" s="13"/>
    </row>
    <row r="118" spans="1:14" s="1" customFormat="1">
      <c r="A118" s="6" t="s">
        <v>8</v>
      </c>
      <c r="B118" s="8"/>
      <c r="C118" s="43">
        <v>16553</v>
      </c>
      <c r="D118" s="96">
        <f t="shared" si="40"/>
        <v>-2.6923755217212353</v>
      </c>
      <c r="E118" s="43">
        <v>37704</v>
      </c>
      <c r="F118" s="96">
        <f t="shared" si="41"/>
        <v>20.900404027448218</v>
      </c>
      <c r="G118" s="43"/>
      <c r="H118" s="230" t="s">
        <v>8</v>
      </c>
      <c r="I118" s="232"/>
      <c r="J118" s="43">
        <v>53235</v>
      </c>
      <c r="K118" s="96">
        <f t="shared" si="42"/>
        <v>-26.760311476763064</v>
      </c>
      <c r="L118" s="118">
        <v>55510</v>
      </c>
      <c r="M118" s="71">
        <f t="shared" si="43"/>
        <v>-14.391906480367666</v>
      </c>
      <c r="N118" s="13"/>
    </row>
    <row r="119" spans="1:14" s="1" customFormat="1">
      <c r="A119" s="6" t="s">
        <v>9</v>
      </c>
      <c r="B119" s="8"/>
      <c r="C119" s="43">
        <v>18760</v>
      </c>
      <c r="D119" s="96">
        <f t="shared" si="40"/>
        <v>-8.4744108893984542</v>
      </c>
      <c r="E119" s="43">
        <v>36344</v>
      </c>
      <c r="F119" s="96">
        <f t="shared" si="41"/>
        <v>27.706525176569798</v>
      </c>
      <c r="G119" s="43"/>
      <c r="H119" s="230" t="s">
        <v>9</v>
      </c>
      <c r="I119" s="232"/>
      <c r="J119" s="43">
        <v>48305</v>
      </c>
      <c r="K119" s="96">
        <f t="shared" si="42"/>
        <v>-35.021522733387144</v>
      </c>
      <c r="L119" s="118">
        <v>51527</v>
      </c>
      <c r="M119" s="71">
        <f t="shared" si="43"/>
        <v>-21.536470229937564</v>
      </c>
      <c r="N119" s="13"/>
    </row>
    <row r="120" spans="1:14" s="1" customFormat="1">
      <c r="A120" s="6"/>
      <c r="B120" s="26"/>
      <c r="C120" s="43"/>
      <c r="D120" s="96"/>
      <c r="E120" s="43"/>
      <c r="F120" s="96"/>
      <c r="G120" s="43"/>
      <c r="H120" s="230"/>
      <c r="I120" s="233"/>
      <c r="J120" s="147"/>
      <c r="K120" s="96"/>
      <c r="L120" s="118"/>
      <c r="M120" s="71"/>
      <c r="N120" s="13"/>
    </row>
    <row r="121" spans="1:14" s="1" customFormat="1">
      <c r="A121" s="6" t="s">
        <v>180</v>
      </c>
      <c r="B121" s="26"/>
      <c r="C121" s="43">
        <v>10978</v>
      </c>
      <c r="D121" s="96">
        <f t="shared" ref="D121:D132" si="44">(C121/C108-1)*100</f>
        <v>-42.193670686114473</v>
      </c>
      <c r="E121" s="43">
        <v>22062</v>
      </c>
      <c r="F121" s="96">
        <f t="shared" ref="F121:F132" si="45">(E121/E108-1)*100</f>
        <v>-49.489445487430736</v>
      </c>
      <c r="G121" s="43"/>
      <c r="H121" s="230" t="s">
        <v>178</v>
      </c>
      <c r="I121" s="232"/>
      <c r="J121" s="43">
        <v>34778</v>
      </c>
      <c r="K121" s="96">
        <f t="shared" ref="K121:K132" si="46">(J121/J108-1)*100</f>
        <v>-45.729756721751478</v>
      </c>
      <c r="L121" s="118">
        <v>44458</v>
      </c>
      <c r="M121" s="71">
        <f t="shared" ref="M121:M132" si="47">(L121/L108-1)*100</f>
        <v>-31.756362631627422</v>
      </c>
      <c r="N121" s="13"/>
    </row>
    <row r="122" spans="1:14" s="1" customFormat="1">
      <c r="A122" s="6" t="s">
        <v>0</v>
      </c>
      <c r="B122" s="26"/>
      <c r="C122" s="43">
        <v>10063</v>
      </c>
      <c r="D122" s="96">
        <f t="shared" si="44"/>
        <v>-49.109942348538482</v>
      </c>
      <c r="E122" s="43">
        <v>23819</v>
      </c>
      <c r="F122" s="96">
        <f t="shared" si="45"/>
        <v>-46.109640489603841</v>
      </c>
      <c r="G122" s="43"/>
      <c r="H122" s="230" t="s">
        <v>0</v>
      </c>
      <c r="I122" s="232"/>
      <c r="J122" s="43">
        <v>35296</v>
      </c>
      <c r="K122" s="96">
        <f t="shared" si="46"/>
        <v>-49.386982520039581</v>
      </c>
      <c r="L122" s="118">
        <v>34587</v>
      </c>
      <c r="M122" s="71">
        <f t="shared" si="47"/>
        <v>-42.716838635949586</v>
      </c>
      <c r="N122" s="13"/>
    </row>
    <row r="123" spans="1:14" s="1" customFormat="1">
      <c r="A123" s="6" t="s">
        <v>1</v>
      </c>
      <c r="B123" s="26"/>
      <c r="C123" s="43">
        <v>13973</v>
      </c>
      <c r="D123" s="96">
        <f t="shared" si="44"/>
        <v>-45.042281219272375</v>
      </c>
      <c r="E123" s="43">
        <v>25444</v>
      </c>
      <c r="F123" s="96">
        <f t="shared" si="45"/>
        <v>-44.134372598528927</v>
      </c>
      <c r="G123" s="43"/>
      <c r="H123" s="230" t="s">
        <v>1</v>
      </c>
      <c r="I123" s="233"/>
      <c r="J123" s="147">
        <v>41838</v>
      </c>
      <c r="K123" s="96">
        <f t="shared" si="46"/>
        <v>-45.535493445461292</v>
      </c>
      <c r="L123" s="118">
        <v>41892</v>
      </c>
      <c r="M123" s="71">
        <f t="shared" si="47"/>
        <v>-36.387518032040091</v>
      </c>
      <c r="N123" s="13"/>
    </row>
    <row r="124" spans="1:14" s="1" customFormat="1">
      <c r="A124" s="6" t="s">
        <v>2</v>
      </c>
      <c r="B124" s="26"/>
      <c r="C124" s="43">
        <v>11210</v>
      </c>
      <c r="D124" s="96">
        <f t="shared" si="44"/>
        <v>-39.04295812941816</v>
      </c>
      <c r="E124" s="43">
        <v>17441</v>
      </c>
      <c r="F124" s="96">
        <f t="shared" si="45"/>
        <v>-48.802324898725999</v>
      </c>
      <c r="G124" s="43"/>
      <c r="H124" s="230" t="s">
        <v>2</v>
      </c>
      <c r="I124" s="233"/>
      <c r="J124" s="147">
        <v>41947</v>
      </c>
      <c r="K124" s="96">
        <f t="shared" si="46"/>
        <v>-39.11459467305319</v>
      </c>
      <c r="L124" s="118">
        <v>41457</v>
      </c>
      <c r="M124" s="71">
        <f t="shared" si="47"/>
        <v>-35.532679179560546</v>
      </c>
      <c r="N124" s="13"/>
    </row>
    <row r="125" spans="1:14" s="1" customFormat="1">
      <c r="A125" s="6" t="s">
        <v>3</v>
      </c>
      <c r="B125" s="26"/>
      <c r="C125" s="43">
        <v>11088</v>
      </c>
      <c r="D125" s="96">
        <f t="shared" si="44"/>
        <v>-47.282841249465122</v>
      </c>
      <c r="E125" s="43">
        <v>14698</v>
      </c>
      <c r="F125" s="96">
        <f t="shared" si="45"/>
        <v>-62.929708189361655</v>
      </c>
      <c r="G125" s="43"/>
      <c r="H125" s="230" t="s">
        <v>3</v>
      </c>
      <c r="I125" s="233"/>
      <c r="J125" s="147">
        <v>40200</v>
      </c>
      <c r="K125" s="96">
        <f t="shared" si="46"/>
        <v>-40.941411529646821</v>
      </c>
      <c r="L125" s="118">
        <v>37386</v>
      </c>
      <c r="M125" s="71">
        <f t="shared" si="47"/>
        <v>-42.17795443648793</v>
      </c>
      <c r="N125" s="13"/>
    </row>
    <row r="126" spans="1:14" s="1" customFormat="1">
      <c r="A126" s="6" t="s">
        <v>4</v>
      </c>
      <c r="B126" s="26"/>
      <c r="C126" s="43">
        <v>15221</v>
      </c>
      <c r="D126" s="96">
        <f t="shared" si="44"/>
        <v>-32.923497267759558</v>
      </c>
      <c r="E126" s="43">
        <v>15866</v>
      </c>
      <c r="F126" s="96">
        <f t="shared" si="45"/>
        <v>-67.428970274265069</v>
      </c>
      <c r="G126" s="43"/>
      <c r="H126" s="230" t="s">
        <v>4</v>
      </c>
      <c r="I126" s="233"/>
      <c r="J126" s="147">
        <v>45944</v>
      </c>
      <c r="K126" s="96">
        <f t="shared" si="46"/>
        <v>-35.761524587184176</v>
      </c>
      <c r="L126" s="118">
        <v>41074</v>
      </c>
      <c r="M126" s="71">
        <f t="shared" si="47"/>
        <v>-41.722474460839955</v>
      </c>
      <c r="N126" s="13"/>
    </row>
    <row r="127" spans="1:14" s="1" customFormat="1">
      <c r="A127" s="6" t="s">
        <v>5</v>
      </c>
      <c r="B127" s="26"/>
      <c r="C127" s="43">
        <v>14256</v>
      </c>
      <c r="D127" s="96">
        <f t="shared" si="44"/>
        <v>-38.055096897540629</v>
      </c>
      <c r="E127" s="43">
        <v>24751</v>
      </c>
      <c r="F127" s="96">
        <f t="shared" si="45"/>
        <v>-34.155360468209629</v>
      </c>
      <c r="G127" s="43"/>
      <c r="H127" s="230" t="s">
        <v>5</v>
      </c>
      <c r="I127" s="233"/>
      <c r="J127" s="147">
        <v>48430</v>
      </c>
      <c r="K127" s="96">
        <f t="shared" si="46"/>
        <v>-36.481080726605022</v>
      </c>
      <c r="L127" s="118">
        <v>44773</v>
      </c>
      <c r="M127" s="71">
        <f t="shared" si="47"/>
        <v>-40.639832418529423</v>
      </c>
      <c r="N127" s="13"/>
    </row>
    <row r="128" spans="1:14" s="1" customFormat="1">
      <c r="A128" s="6" t="s">
        <v>6</v>
      </c>
      <c r="B128" s="26"/>
      <c r="C128" s="43">
        <v>13308</v>
      </c>
      <c r="D128" s="96">
        <f t="shared" si="44"/>
        <v>-48.418604651162788</v>
      </c>
      <c r="E128" s="43">
        <v>22618</v>
      </c>
      <c r="F128" s="96">
        <f t="shared" si="45"/>
        <v>-50.5401268314017</v>
      </c>
      <c r="G128" s="43"/>
      <c r="H128" s="230" t="s">
        <v>6</v>
      </c>
      <c r="I128" s="233"/>
      <c r="J128" s="147">
        <v>45098</v>
      </c>
      <c r="K128" s="96">
        <f t="shared" si="46"/>
        <v>-36.043906174660357</v>
      </c>
      <c r="L128" s="118">
        <v>43446</v>
      </c>
      <c r="M128" s="71">
        <f t="shared" si="47"/>
        <v>-41.015789402229252</v>
      </c>
      <c r="N128" s="13"/>
    </row>
    <row r="129" spans="1:14" s="1" customFormat="1">
      <c r="A129" s="6" t="s">
        <v>7</v>
      </c>
      <c r="B129" s="26"/>
      <c r="C129" s="43">
        <v>15651</v>
      </c>
      <c r="D129" s="96">
        <f t="shared" si="44"/>
        <v>-43.589836006487658</v>
      </c>
      <c r="E129" s="43">
        <v>19481</v>
      </c>
      <c r="F129" s="96">
        <f t="shared" si="45"/>
        <v>-61.424526247005005</v>
      </c>
      <c r="G129" s="43"/>
      <c r="H129" s="230" t="s">
        <v>7</v>
      </c>
      <c r="I129" s="233"/>
      <c r="J129" s="147">
        <v>51094</v>
      </c>
      <c r="K129" s="96">
        <f t="shared" si="46"/>
        <v>-30.591064078355721</v>
      </c>
      <c r="L129" s="118">
        <v>45918</v>
      </c>
      <c r="M129" s="71">
        <f t="shared" si="47"/>
        <v>-36.841670907665439</v>
      </c>
      <c r="N129" s="13"/>
    </row>
    <row r="130" spans="1:14" s="1" customFormat="1">
      <c r="A130" s="6" t="s">
        <v>10</v>
      </c>
      <c r="B130" s="26"/>
      <c r="C130" s="43">
        <v>14197</v>
      </c>
      <c r="D130" s="96">
        <f t="shared" si="44"/>
        <v>-35.485776606380085</v>
      </c>
      <c r="E130" s="43">
        <v>25850</v>
      </c>
      <c r="F130" s="96">
        <f t="shared" si="45"/>
        <v>-34.921074494599836</v>
      </c>
      <c r="G130" s="43"/>
      <c r="H130" s="230" t="s">
        <v>10</v>
      </c>
      <c r="I130" s="233"/>
      <c r="J130" s="147">
        <v>53083</v>
      </c>
      <c r="K130" s="96">
        <f t="shared" si="46"/>
        <v>-23.232776074506855</v>
      </c>
      <c r="L130" s="118">
        <v>45083</v>
      </c>
      <c r="M130" s="71">
        <f t="shared" si="47"/>
        <v>-35.5035765379113</v>
      </c>
      <c r="N130" s="13"/>
    </row>
    <row r="131" spans="1:14" s="1" customFormat="1">
      <c r="A131" s="6" t="s">
        <v>8</v>
      </c>
      <c r="B131" s="26"/>
      <c r="C131" s="43">
        <v>15010</v>
      </c>
      <c r="D131" s="96">
        <f t="shared" si="44"/>
        <v>-9.3215731287379917</v>
      </c>
      <c r="E131" s="43">
        <v>29739</v>
      </c>
      <c r="F131" s="96">
        <f t="shared" si="45"/>
        <v>-21.125079567154682</v>
      </c>
      <c r="G131" s="43"/>
      <c r="H131" s="230" t="s">
        <v>8</v>
      </c>
      <c r="I131" s="233"/>
      <c r="J131" s="147">
        <v>49882</v>
      </c>
      <c r="K131" s="96">
        <f t="shared" si="46"/>
        <v>-6.2984878369493735</v>
      </c>
      <c r="L131" s="118">
        <v>46229</v>
      </c>
      <c r="M131" s="71">
        <f t="shared" si="47"/>
        <v>-16.719509998198522</v>
      </c>
      <c r="N131" s="13"/>
    </row>
    <row r="132" spans="1:14" s="1" customFormat="1">
      <c r="A132" s="6" t="s">
        <v>9</v>
      </c>
      <c r="B132" s="26"/>
      <c r="C132" s="43">
        <v>15995</v>
      </c>
      <c r="D132" s="96">
        <f t="shared" si="44"/>
        <v>-14.738805970149249</v>
      </c>
      <c r="E132" s="43">
        <v>32767</v>
      </c>
      <c r="F132" s="96">
        <f t="shared" si="45"/>
        <v>-9.8420647149460745</v>
      </c>
      <c r="G132" s="43"/>
      <c r="H132" s="230" t="s">
        <v>9</v>
      </c>
      <c r="I132" s="233"/>
      <c r="J132" s="147">
        <v>54117</v>
      </c>
      <c r="K132" s="96">
        <f t="shared" si="46"/>
        <v>12.031880757685531</v>
      </c>
      <c r="L132" s="118">
        <v>48691</v>
      </c>
      <c r="M132" s="71">
        <f t="shared" si="47"/>
        <v>-5.503910571156867</v>
      </c>
      <c r="N132" s="13"/>
    </row>
    <row r="133" spans="1:14" s="1" customFormat="1">
      <c r="A133" s="6"/>
      <c r="B133" s="26"/>
      <c r="C133" s="43"/>
      <c r="D133" s="96"/>
      <c r="E133" s="43"/>
      <c r="F133" s="96"/>
      <c r="G133" s="43"/>
      <c r="H133" s="230"/>
      <c r="I133" s="233"/>
      <c r="J133" s="147"/>
      <c r="K133" s="96"/>
      <c r="L133" s="118"/>
      <c r="M133" s="71"/>
      <c r="N133" s="13"/>
    </row>
    <row r="134" spans="1:14" s="1" customFormat="1">
      <c r="A134" s="6" t="s">
        <v>213</v>
      </c>
      <c r="B134" s="26"/>
      <c r="C134" s="43">
        <v>16111</v>
      </c>
      <c r="D134" s="96">
        <f t="shared" ref="D134:D145" si="48">(C134/C121-1)*100</f>
        <v>46.757150664966304</v>
      </c>
      <c r="E134" s="43">
        <v>29904</v>
      </c>
      <c r="F134" s="96">
        <f t="shared" ref="F134:F145" si="49">(E134/E121-1)*100</f>
        <v>35.545281479466965</v>
      </c>
      <c r="G134" s="43"/>
      <c r="H134" s="230" t="s">
        <v>210</v>
      </c>
      <c r="I134" s="233"/>
      <c r="J134" s="147">
        <v>49009</v>
      </c>
      <c r="K134" s="96">
        <f t="shared" ref="K134:K145" si="50">(J134/J121-1)*100</f>
        <v>40.91954683995629</v>
      </c>
      <c r="L134" s="118">
        <v>48578</v>
      </c>
      <c r="M134" s="71">
        <f t="shared" ref="M134:M145" si="51">(L134/L121-1)*100</f>
        <v>9.2671735120788199</v>
      </c>
      <c r="N134" s="13"/>
    </row>
    <row r="135" spans="1:14" s="1" customFormat="1">
      <c r="A135" s="6" t="s">
        <v>0</v>
      </c>
      <c r="B135" s="26"/>
      <c r="C135" s="43">
        <v>14689</v>
      </c>
      <c r="D135" s="96">
        <f t="shared" si="48"/>
        <v>45.970386564642737</v>
      </c>
      <c r="E135" s="43">
        <v>30597</v>
      </c>
      <c r="F135" s="96">
        <f t="shared" si="49"/>
        <v>28.456274402787685</v>
      </c>
      <c r="G135" s="43"/>
      <c r="H135" s="230" t="s">
        <v>0</v>
      </c>
      <c r="I135" s="233"/>
      <c r="J135" s="147">
        <v>51271</v>
      </c>
      <c r="K135" s="96">
        <f t="shared" si="50"/>
        <v>45.260086128739793</v>
      </c>
      <c r="L135" s="118">
        <v>44889</v>
      </c>
      <c r="M135" s="71">
        <f t="shared" si="51"/>
        <v>29.785757654610112</v>
      </c>
      <c r="N135" s="13"/>
    </row>
    <row r="136" spans="1:14" s="1" customFormat="1">
      <c r="A136" s="6" t="s">
        <v>1</v>
      </c>
      <c r="B136" s="26"/>
      <c r="C136" s="43">
        <v>20657</v>
      </c>
      <c r="D136" s="96">
        <f t="shared" si="48"/>
        <v>47.835110570385744</v>
      </c>
      <c r="E136" s="43">
        <v>38089</v>
      </c>
      <c r="F136" s="96">
        <f t="shared" si="49"/>
        <v>49.697374626631039</v>
      </c>
      <c r="G136" s="43"/>
      <c r="H136" s="230" t="s">
        <v>1</v>
      </c>
      <c r="I136" s="233"/>
      <c r="J136" s="147">
        <v>60004</v>
      </c>
      <c r="K136" s="96">
        <f t="shared" si="50"/>
        <v>43.419857545771777</v>
      </c>
      <c r="L136" s="118">
        <v>50685</v>
      </c>
      <c r="M136" s="71">
        <f t="shared" si="51"/>
        <v>20.989687768547704</v>
      </c>
      <c r="N136" s="13"/>
    </row>
    <row r="137" spans="1:14" s="1" customFormat="1">
      <c r="A137" s="6" t="s">
        <v>2</v>
      </c>
      <c r="B137" s="26"/>
      <c r="C137" s="43">
        <v>15663</v>
      </c>
      <c r="D137" s="96">
        <f t="shared" si="48"/>
        <v>39.723461195361274</v>
      </c>
      <c r="E137" s="43">
        <v>29950</v>
      </c>
      <c r="F137" s="96">
        <f t="shared" si="49"/>
        <v>71.721804942377162</v>
      </c>
      <c r="G137" s="43"/>
      <c r="H137" s="230" t="s">
        <v>2</v>
      </c>
      <c r="I137" s="233"/>
      <c r="J137" s="147">
        <v>58897</v>
      </c>
      <c r="K137" s="96">
        <f t="shared" si="50"/>
        <v>40.40813407395045</v>
      </c>
      <c r="L137" s="118">
        <v>51605</v>
      </c>
      <c r="M137" s="71">
        <f t="shared" si="51"/>
        <v>24.478375183925504</v>
      </c>
      <c r="N137" s="13"/>
    </row>
    <row r="138" spans="1:14" s="1" customFormat="1">
      <c r="A138" s="6" t="s">
        <v>3</v>
      </c>
      <c r="B138" s="26"/>
      <c r="C138" s="43">
        <v>18816</v>
      </c>
      <c r="D138" s="96">
        <f t="shared" si="48"/>
        <v>69.696969696969703</v>
      </c>
      <c r="E138" s="43">
        <v>26574</v>
      </c>
      <c r="F138" s="96">
        <f t="shared" si="49"/>
        <v>80.800108858348068</v>
      </c>
      <c r="G138" s="43"/>
      <c r="H138" s="230" t="s">
        <v>3</v>
      </c>
      <c r="I138" s="233"/>
      <c r="J138" s="147">
        <v>53086</v>
      </c>
      <c r="K138" s="96">
        <f t="shared" si="50"/>
        <v>32.054726368159201</v>
      </c>
      <c r="L138" s="118">
        <v>49995</v>
      </c>
      <c r="M138" s="71">
        <f t="shared" si="51"/>
        <v>33.726528647087136</v>
      </c>
      <c r="N138" s="13"/>
    </row>
    <row r="139" spans="1:14" s="1" customFormat="1">
      <c r="A139" s="6" t="s">
        <v>4</v>
      </c>
      <c r="B139" s="26"/>
      <c r="C139" s="43">
        <v>17299</v>
      </c>
      <c r="D139" s="96">
        <f t="shared" si="48"/>
        <v>13.652191051836283</v>
      </c>
      <c r="E139" s="43">
        <v>19526</v>
      </c>
      <c r="F139" s="96">
        <f t="shared" si="49"/>
        <v>23.068196142695065</v>
      </c>
      <c r="G139" s="43"/>
      <c r="H139" s="230" t="s">
        <v>4</v>
      </c>
      <c r="I139" s="233"/>
      <c r="J139" s="147">
        <v>58672</v>
      </c>
      <c r="K139" s="96">
        <f t="shared" si="50"/>
        <v>27.703290962911375</v>
      </c>
      <c r="L139" s="118">
        <v>51967</v>
      </c>
      <c r="M139" s="71">
        <f t="shared" si="51"/>
        <v>26.520426547207478</v>
      </c>
      <c r="N139" s="13"/>
    </row>
    <row r="140" spans="1:14" s="1" customFormat="1">
      <c r="A140" s="6" t="s">
        <v>5</v>
      </c>
      <c r="B140" s="26"/>
      <c r="C140" s="43">
        <v>18712</v>
      </c>
      <c r="D140" s="96">
        <f t="shared" si="48"/>
        <v>31.257014590347932</v>
      </c>
      <c r="E140" s="43">
        <v>32602</v>
      </c>
      <c r="F140" s="96">
        <f t="shared" si="49"/>
        <v>31.719930507858262</v>
      </c>
      <c r="G140" s="43"/>
      <c r="H140" s="230" t="s">
        <v>5</v>
      </c>
      <c r="I140" s="233"/>
      <c r="J140" s="147">
        <v>59819</v>
      </c>
      <c r="K140" s="96">
        <f t="shared" si="50"/>
        <v>23.516415444972118</v>
      </c>
      <c r="L140" s="118">
        <v>51973</v>
      </c>
      <c r="M140" s="71">
        <f t="shared" si="51"/>
        <v>16.081120318048825</v>
      </c>
      <c r="N140" s="13"/>
    </row>
    <row r="141" spans="1:14" s="1" customFormat="1">
      <c r="A141" s="6" t="s">
        <v>6</v>
      </c>
      <c r="B141" s="26"/>
      <c r="C141" s="43">
        <v>17516</v>
      </c>
      <c r="D141" s="96">
        <f t="shared" si="48"/>
        <v>31.620078148482111</v>
      </c>
      <c r="E141" s="43">
        <v>34143</v>
      </c>
      <c r="F141" s="96">
        <f t="shared" si="49"/>
        <v>50.954991599610921</v>
      </c>
      <c r="G141" s="43"/>
      <c r="H141" s="230" t="s">
        <v>6</v>
      </c>
      <c r="I141" s="233"/>
      <c r="J141" s="147">
        <v>52098</v>
      </c>
      <c r="K141" s="96">
        <f t="shared" si="50"/>
        <v>15.521752627610974</v>
      </c>
      <c r="L141" s="118">
        <v>51460</v>
      </c>
      <c r="M141" s="71">
        <f t="shared" si="51"/>
        <v>18.445886848041248</v>
      </c>
      <c r="N141" s="13"/>
    </row>
    <row r="142" spans="1:14" s="1" customFormat="1">
      <c r="A142" s="6" t="s">
        <v>7</v>
      </c>
      <c r="B142" s="26"/>
      <c r="C142" s="43">
        <v>17810</v>
      </c>
      <c r="D142" s="96">
        <f t="shared" si="48"/>
        <v>13.794645709539321</v>
      </c>
      <c r="E142" s="43">
        <v>27268</v>
      </c>
      <c r="F142" s="96">
        <f t="shared" si="49"/>
        <v>39.972280683743143</v>
      </c>
      <c r="G142" s="43"/>
      <c r="H142" s="230" t="s">
        <v>7</v>
      </c>
      <c r="I142" s="233"/>
      <c r="J142" s="147">
        <v>58396</v>
      </c>
      <c r="K142" s="96">
        <f t="shared" si="50"/>
        <v>14.291306219908396</v>
      </c>
      <c r="L142" s="118">
        <v>50653</v>
      </c>
      <c r="M142" s="71">
        <f t="shared" si="51"/>
        <v>10.311860272659956</v>
      </c>
      <c r="N142" s="13"/>
    </row>
    <row r="143" spans="1:14" s="1" customFormat="1">
      <c r="A143" s="6" t="s">
        <v>10</v>
      </c>
      <c r="B143" s="26"/>
      <c r="C143" s="43">
        <v>15940</v>
      </c>
      <c r="D143" s="96">
        <f t="shared" si="48"/>
        <v>12.277241670775506</v>
      </c>
      <c r="E143" s="43">
        <v>21716</v>
      </c>
      <c r="F143" s="96">
        <f t="shared" si="49"/>
        <v>-15.992263056092849</v>
      </c>
      <c r="G143" s="43"/>
      <c r="H143" s="230" t="s">
        <v>10</v>
      </c>
      <c r="I143" s="233"/>
      <c r="J143" s="147">
        <v>57225</v>
      </c>
      <c r="K143" s="96">
        <f t="shared" si="50"/>
        <v>7.8028747433264822</v>
      </c>
      <c r="L143" s="118">
        <v>49099</v>
      </c>
      <c r="M143" s="71">
        <f t="shared" si="51"/>
        <v>8.9080141073131678</v>
      </c>
      <c r="N143" s="13"/>
    </row>
    <row r="144" spans="1:14" s="1" customFormat="1">
      <c r="A144" s="6" t="s">
        <v>8</v>
      </c>
      <c r="B144" s="26"/>
      <c r="C144" s="43">
        <v>14607</v>
      </c>
      <c r="D144" s="96">
        <f t="shared" si="48"/>
        <v>-2.6848767488341085</v>
      </c>
      <c r="E144" s="43">
        <v>25391</v>
      </c>
      <c r="F144" s="96">
        <f t="shared" si="49"/>
        <v>-14.620531961397488</v>
      </c>
      <c r="G144" s="43"/>
      <c r="H144" s="230" t="s">
        <v>8</v>
      </c>
      <c r="I144" s="233"/>
      <c r="J144" s="147">
        <v>54398</v>
      </c>
      <c r="K144" s="96">
        <f t="shared" si="50"/>
        <v>9.0533659436269573</v>
      </c>
      <c r="L144" s="118">
        <v>52822</v>
      </c>
      <c r="M144" s="71">
        <f t="shared" si="51"/>
        <v>14.26161067728049</v>
      </c>
      <c r="N144" s="13"/>
    </row>
    <row r="145" spans="1:14" s="1" customFormat="1">
      <c r="A145" s="6" t="s">
        <v>9</v>
      </c>
      <c r="B145" s="26"/>
      <c r="C145" s="43">
        <v>19262</v>
      </c>
      <c r="D145" s="96">
        <f t="shared" si="48"/>
        <v>20.42513285401688</v>
      </c>
      <c r="E145" s="43">
        <v>24337</v>
      </c>
      <c r="F145" s="96">
        <f t="shared" si="49"/>
        <v>-25.727103488265634</v>
      </c>
      <c r="G145" s="43"/>
      <c r="H145" s="230" t="s">
        <v>9</v>
      </c>
      <c r="I145" s="233"/>
      <c r="J145" s="147">
        <v>61120</v>
      </c>
      <c r="K145" s="96">
        <f t="shared" si="50"/>
        <v>12.940480810096645</v>
      </c>
      <c r="L145" s="118">
        <v>53924</v>
      </c>
      <c r="M145" s="71">
        <f t="shared" si="51"/>
        <v>10.747366043005901</v>
      </c>
      <c r="N145" s="13"/>
    </row>
    <row r="146" spans="1:14" s="1" customFormat="1">
      <c r="A146" s="6"/>
      <c r="B146" s="26"/>
      <c r="C146" s="43"/>
      <c r="D146" s="96"/>
      <c r="E146" s="43"/>
      <c r="F146" s="96"/>
      <c r="G146" s="43"/>
      <c r="H146" s="230"/>
      <c r="I146" s="233"/>
      <c r="J146" s="147"/>
      <c r="K146" s="96"/>
      <c r="L146" s="118"/>
      <c r="M146" s="71"/>
      <c r="N146" s="13"/>
    </row>
    <row r="147" spans="1:14" s="1" customFormat="1">
      <c r="A147" s="6" t="s">
        <v>218</v>
      </c>
      <c r="B147" s="26"/>
      <c r="C147" s="43">
        <v>18003</v>
      </c>
      <c r="D147" s="96">
        <f t="shared" ref="D147:D158" si="52">(C147/C134-1)*100</f>
        <v>11.743529265719065</v>
      </c>
      <c r="E147" s="43">
        <v>32719</v>
      </c>
      <c r="F147" s="96">
        <f t="shared" ref="F147:F158" si="53">(E147/E134-1)*100</f>
        <v>9.4134563937934743</v>
      </c>
      <c r="G147" s="43"/>
      <c r="H147" s="230" t="s">
        <v>218</v>
      </c>
      <c r="I147" s="233"/>
      <c r="J147" s="147">
        <v>49701</v>
      </c>
      <c r="K147" s="96">
        <f t="shared" ref="K147:K158" si="54">(J147/J134-1)*100</f>
        <v>1.4119855536738113</v>
      </c>
      <c r="L147" s="118">
        <v>54673</v>
      </c>
      <c r="M147" s="71">
        <f t="shared" ref="M147:M158" si="55">(L147/L134-1)*100</f>
        <v>12.54683189921364</v>
      </c>
      <c r="N147" s="13"/>
    </row>
    <row r="148" spans="1:14" s="1" customFormat="1">
      <c r="A148" s="6" t="s">
        <v>0</v>
      </c>
      <c r="B148" s="26"/>
      <c r="C148" s="43">
        <v>19249</v>
      </c>
      <c r="D148" s="96">
        <f t="shared" si="52"/>
        <v>31.043638096534831</v>
      </c>
      <c r="E148" s="43">
        <v>36563</v>
      </c>
      <c r="F148" s="96">
        <f t="shared" si="53"/>
        <v>19.498643657874947</v>
      </c>
      <c r="G148" s="43"/>
      <c r="H148" s="230" t="s">
        <v>0</v>
      </c>
      <c r="I148" s="233"/>
      <c r="J148" s="147">
        <v>55890</v>
      </c>
      <c r="K148" s="96">
        <f t="shared" si="54"/>
        <v>9.0089914376548119</v>
      </c>
      <c r="L148" s="118">
        <v>49520</v>
      </c>
      <c r="M148" s="71">
        <f t="shared" si="55"/>
        <v>10.316558622379656</v>
      </c>
      <c r="N148" s="13"/>
    </row>
    <row r="149" spans="1:14" s="1" customFormat="1">
      <c r="A149" s="6" t="s">
        <v>1</v>
      </c>
      <c r="B149" s="26"/>
      <c r="C149" s="43">
        <v>22584</v>
      </c>
      <c r="D149" s="96">
        <f t="shared" si="52"/>
        <v>9.3285569056494211</v>
      </c>
      <c r="E149" s="43">
        <v>27039</v>
      </c>
      <c r="F149" s="96">
        <f t="shared" si="53"/>
        <v>-29.011000551340281</v>
      </c>
      <c r="G149" s="43"/>
      <c r="H149" s="230" t="s">
        <v>1</v>
      </c>
      <c r="I149" s="233"/>
      <c r="J149" s="147">
        <v>58585</v>
      </c>
      <c r="K149" s="96">
        <f t="shared" si="54"/>
        <v>-2.3648423438437427</v>
      </c>
      <c r="L149" s="118">
        <v>56876</v>
      </c>
      <c r="M149" s="71">
        <f t="shared" si="55"/>
        <v>12.214659169379495</v>
      </c>
      <c r="N149" s="13"/>
    </row>
    <row r="150" spans="1:14" s="1" customFormat="1">
      <c r="A150" s="6" t="s">
        <v>2</v>
      </c>
      <c r="B150" s="26"/>
      <c r="C150" s="43">
        <v>19906</v>
      </c>
      <c r="D150" s="96">
        <f t="shared" si="52"/>
        <v>27.08931877673497</v>
      </c>
      <c r="E150" s="43">
        <v>30830</v>
      </c>
      <c r="F150" s="96">
        <f t="shared" si="53"/>
        <v>2.9382303839732948</v>
      </c>
      <c r="G150" s="43"/>
      <c r="H150" s="230" t="s">
        <v>2</v>
      </c>
      <c r="I150" s="233"/>
      <c r="J150" s="147">
        <v>51566</v>
      </c>
      <c r="K150" s="96">
        <f t="shared" si="54"/>
        <v>-12.447153505271913</v>
      </c>
      <c r="L150" s="118">
        <v>56344</v>
      </c>
      <c r="M150" s="71">
        <f t="shared" si="55"/>
        <v>9.1832186803604277</v>
      </c>
      <c r="N150" s="13"/>
    </row>
    <row r="151" spans="1:14" s="1" customFormat="1">
      <c r="A151" s="6" t="s">
        <v>3</v>
      </c>
      <c r="B151" s="26"/>
      <c r="C151" s="43">
        <v>18597</v>
      </c>
      <c r="D151" s="96">
        <f t="shared" si="52"/>
        <v>-1.1639030612244916</v>
      </c>
      <c r="E151" s="43">
        <v>35225</v>
      </c>
      <c r="F151" s="96">
        <f t="shared" si="53"/>
        <v>32.554376458192216</v>
      </c>
      <c r="G151" s="43"/>
      <c r="H151" s="230" t="s">
        <v>3</v>
      </c>
      <c r="I151" s="233"/>
      <c r="J151" s="147">
        <v>47593</v>
      </c>
      <c r="K151" s="96">
        <f t="shared" si="54"/>
        <v>-10.347360886109335</v>
      </c>
      <c r="L151" s="118">
        <v>56200</v>
      </c>
      <c r="M151" s="71">
        <f t="shared" si="55"/>
        <v>12.411241124112404</v>
      </c>
      <c r="N151" s="13"/>
    </row>
    <row r="152" spans="1:14" s="1" customFormat="1">
      <c r="A152" s="6" t="s">
        <v>4</v>
      </c>
      <c r="B152" s="26"/>
      <c r="C152" s="43">
        <v>19031</v>
      </c>
      <c r="D152" s="96">
        <f t="shared" si="52"/>
        <v>10.012139430024858</v>
      </c>
      <c r="E152" s="43">
        <v>34953</v>
      </c>
      <c r="F152" s="96">
        <f t="shared" si="53"/>
        <v>79.007477209874025</v>
      </c>
      <c r="G152" s="43"/>
      <c r="H152" s="230" t="s">
        <v>231</v>
      </c>
      <c r="I152" s="233"/>
      <c r="J152" s="147">
        <v>57746</v>
      </c>
      <c r="K152" s="96">
        <f t="shared" si="54"/>
        <v>-1.5782656122170668</v>
      </c>
      <c r="L152" s="118">
        <v>57102</v>
      </c>
      <c r="M152" s="71">
        <f t="shared" si="55"/>
        <v>9.8812708064733421</v>
      </c>
      <c r="N152" s="13"/>
    </row>
    <row r="153" spans="1:14" s="1" customFormat="1">
      <c r="A153" s="6" t="s">
        <v>5</v>
      </c>
      <c r="B153" s="26"/>
      <c r="C153" s="43">
        <v>17439</v>
      </c>
      <c r="D153" s="96">
        <f t="shared" si="52"/>
        <v>-6.8031209918768649</v>
      </c>
      <c r="E153" s="43">
        <v>41353</v>
      </c>
      <c r="F153" s="96">
        <f t="shared" si="53"/>
        <v>26.841911539169374</v>
      </c>
      <c r="G153" s="43"/>
      <c r="H153" s="230" t="s">
        <v>232</v>
      </c>
      <c r="I153" s="233"/>
      <c r="J153" s="147">
        <v>57818</v>
      </c>
      <c r="K153" s="96">
        <f t="shared" si="54"/>
        <v>-3.3450910245908516</v>
      </c>
      <c r="L153" s="118">
        <v>57120</v>
      </c>
      <c r="M153" s="71">
        <f t="shared" si="55"/>
        <v>9.9032189790853042</v>
      </c>
      <c r="N153" s="13"/>
    </row>
    <row r="154" spans="1:14" s="1" customFormat="1">
      <c r="A154" s="6" t="s">
        <v>6</v>
      </c>
      <c r="B154" s="26"/>
      <c r="C154" s="43">
        <v>20885</v>
      </c>
      <c r="D154" s="96">
        <f t="shared" si="52"/>
        <v>19.23384334322904</v>
      </c>
      <c r="E154" s="43">
        <v>51299</v>
      </c>
      <c r="F154" s="96">
        <f t="shared" si="53"/>
        <v>50.247488504232194</v>
      </c>
      <c r="G154" s="43"/>
      <c r="H154" s="230" t="s">
        <v>233</v>
      </c>
      <c r="I154" s="233"/>
      <c r="J154" s="147">
        <v>53557</v>
      </c>
      <c r="K154" s="96">
        <f t="shared" si="54"/>
        <v>2.8004913816269239</v>
      </c>
      <c r="L154" s="118">
        <v>61331</v>
      </c>
      <c r="M154" s="71">
        <f t="shared" si="55"/>
        <v>19.181888845705398</v>
      </c>
      <c r="N154" s="13"/>
    </row>
    <row r="155" spans="1:14" s="1" customFormat="1">
      <c r="A155" s="6" t="s">
        <v>7</v>
      </c>
      <c r="B155" s="26"/>
      <c r="C155" s="43">
        <v>17387</v>
      </c>
      <c r="D155" s="96">
        <f t="shared" si="52"/>
        <v>-2.3750701852891631</v>
      </c>
      <c r="E155" s="43">
        <v>37445</v>
      </c>
      <c r="F155" s="96">
        <f t="shared" si="53"/>
        <v>37.322135836878402</v>
      </c>
      <c r="G155" s="43"/>
      <c r="H155" s="230" t="s">
        <v>234</v>
      </c>
      <c r="I155" s="233"/>
      <c r="J155" s="147">
        <v>59738</v>
      </c>
      <c r="K155" s="96">
        <f t="shared" si="54"/>
        <v>2.2981026097677937</v>
      </c>
      <c r="L155" s="118">
        <v>56850</v>
      </c>
      <c r="M155" s="71">
        <f t="shared" si="55"/>
        <v>12.234221072789374</v>
      </c>
      <c r="N155" s="13"/>
    </row>
    <row r="156" spans="1:14" s="1" customFormat="1">
      <c r="A156" s="6" t="s">
        <v>10</v>
      </c>
      <c r="B156" s="26"/>
      <c r="C156" s="43">
        <v>17693</v>
      </c>
      <c r="D156" s="96">
        <f t="shared" si="52"/>
        <v>10.997490589711422</v>
      </c>
      <c r="E156" s="43">
        <v>34787</v>
      </c>
      <c r="F156" s="96">
        <f t="shared" si="53"/>
        <v>60.190642843986012</v>
      </c>
      <c r="G156" s="43"/>
      <c r="H156" s="230" t="s">
        <v>235</v>
      </c>
      <c r="I156" s="233"/>
      <c r="J156" s="147">
        <v>55069</v>
      </c>
      <c r="K156" s="96">
        <f t="shared" si="54"/>
        <v>-3.7675840978593222</v>
      </c>
      <c r="L156" s="118">
        <v>57899</v>
      </c>
      <c r="M156" s="71">
        <f t="shared" si="55"/>
        <v>17.922971954622291</v>
      </c>
      <c r="N156" s="13"/>
    </row>
    <row r="157" spans="1:14" s="1" customFormat="1">
      <c r="A157" s="6" t="s">
        <v>8</v>
      </c>
      <c r="B157" s="26"/>
      <c r="C157" s="43">
        <v>15936</v>
      </c>
      <c r="D157" s="96">
        <f t="shared" si="52"/>
        <v>9.0983774902444026</v>
      </c>
      <c r="E157" s="43">
        <v>36491</v>
      </c>
      <c r="F157" s="96">
        <f t="shared" si="53"/>
        <v>43.716277421133462</v>
      </c>
      <c r="G157" s="43"/>
      <c r="H157" s="230" t="s">
        <v>236</v>
      </c>
      <c r="I157" s="233"/>
      <c r="J157" s="147">
        <v>51962</v>
      </c>
      <c r="K157" s="96">
        <f t="shared" si="54"/>
        <v>-4.4781058127137063</v>
      </c>
      <c r="L157" s="118">
        <v>58874</v>
      </c>
      <c r="M157" s="71">
        <f t="shared" si="55"/>
        <v>11.45734731740562</v>
      </c>
      <c r="N157" s="13"/>
    </row>
    <row r="158" spans="1:14" s="1" customFormat="1">
      <c r="A158" s="6" t="s">
        <v>9</v>
      </c>
      <c r="B158" s="26"/>
      <c r="C158" s="43">
        <v>16440</v>
      </c>
      <c r="D158" s="96">
        <f t="shared" si="52"/>
        <v>-14.65060741356038</v>
      </c>
      <c r="E158" s="43">
        <v>50589</v>
      </c>
      <c r="F158" s="96">
        <f t="shared" si="53"/>
        <v>107.86867732259525</v>
      </c>
      <c r="G158" s="43"/>
      <c r="H158" s="230" t="s">
        <v>237</v>
      </c>
      <c r="I158" s="233"/>
      <c r="J158" s="147">
        <v>56239</v>
      </c>
      <c r="K158" s="96">
        <f t="shared" si="54"/>
        <v>-7.9859293193717313</v>
      </c>
      <c r="L158" s="118">
        <v>58322</v>
      </c>
      <c r="M158" s="71">
        <f t="shared" si="55"/>
        <v>8.1559231511015398</v>
      </c>
      <c r="N158" s="13"/>
    </row>
    <row r="159" spans="1:14" s="1" customFormat="1">
      <c r="A159" s="6"/>
      <c r="B159" s="26"/>
      <c r="C159" s="43"/>
      <c r="D159" s="96"/>
      <c r="E159" s="43"/>
      <c r="F159" s="96"/>
      <c r="G159" s="43"/>
      <c r="H159" s="230"/>
      <c r="I159" s="233"/>
      <c r="J159" s="147"/>
      <c r="K159" s="96"/>
      <c r="L159" s="118"/>
      <c r="M159" s="71"/>
      <c r="N159" s="13"/>
    </row>
    <row r="160" spans="1:14" s="1" customFormat="1">
      <c r="A160" s="6" t="s">
        <v>238</v>
      </c>
      <c r="B160" s="26"/>
      <c r="C160" s="43">
        <v>14344</v>
      </c>
      <c r="D160" s="96">
        <f t="shared" ref="D160:D171" si="56">(C160/C147-1)*100</f>
        <v>-20.324390379381217</v>
      </c>
      <c r="E160" s="43">
        <v>46838</v>
      </c>
      <c r="F160" s="96">
        <f t="shared" ref="F160:F171" si="57">(E160/E147-1)*100</f>
        <v>43.152296830587723</v>
      </c>
      <c r="G160" s="43"/>
      <c r="H160" s="230" t="s">
        <v>238</v>
      </c>
      <c r="I160" s="233"/>
      <c r="J160" s="147">
        <v>45137</v>
      </c>
      <c r="K160" s="96">
        <f t="shared" ref="K160:K171" si="58">(J160/J147-1)*100</f>
        <v>-9.1829138246715338</v>
      </c>
      <c r="L160" s="118">
        <v>60043</v>
      </c>
      <c r="M160" s="71">
        <f t="shared" ref="M160:M171" si="59">(L160/L147-1)*100</f>
        <v>9.8220328132716297</v>
      </c>
      <c r="N160" s="13"/>
    </row>
    <row r="161" spans="1:20" s="1" customFormat="1">
      <c r="A161" s="6" t="s">
        <v>0</v>
      </c>
      <c r="B161" s="26"/>
      <c r="C161" s="43">
        <v>15737</v>
      </c>
      <c r="D161" s="96">
        <f t="shared" si="56"/>
        <v>-18.24510364174763</v>
      </c>
      <c r="E161" s="43">
        <v>45232</v>
      </c>
      <c r="F161" s="96">
        <f t="shared" si="57"/>
        <v>23.70976123403441</v>
      </c>
      <c r="G161" s="43"/>
      <c r="H161" s="230" t="s">
        <v>0</v>
      </c>
      <c r="I161" s="233"/>
      <c r="J161" s="147">
        <v>54426</v>
      </c>
      <c r="K161" s="96">
        <f t="shared" si="58"/>
        <v>-2.619431025228125</v>
      </c>
      <c r="L161" s="118">
        <v>54167</v>
      </c>
      <c r="M161" s="71">
        <f t="shared" si="59"/>
        <v>9.384087237479811</v>
      </c>
      <c r="N161" s="13"/>
    </row>
    <row r="162" spans="1:20" s="1" customFormat="1">
      <c r="A162" s="6" t="s">
        <v>1</v>
      </c>
      <c r="B162" s="26"/>
      <c r="C162" s="43">
        <v>21789</v>
      </c>
      <c r="D162" s="96">
        <f t="shared" si="56"/>
        <v>-3.5201912858661033</v>
      </c>
      <c r="E162" s="43">
        <v>54544</v>
      </c>
      <c r="F162" s="96">
        <f t="shared" si="57"/>
        <v>101.72343651762267</v>
      </c>
      <c r="G162" s="43"/>
      <c r="H162" s="230" t="s">
        <v>1</v>
      </c>
      <c r="I162" s="233"/>
      <c r="J162" s="147">
        <v>62034</v>
      </c>
      <c r="K162" s="96">
        <f t="shared" si="58"/>
        <v>5.8871724844243412</v>
      </c>
      <c r="L162" s="118">
        <v>62852</v>
      </c>
      <c r="M162" s="71">
        <f t="shared" si="59"/>
        <v>10.507068007595466</v>
      </c>
      <c r="N162" s="13"/>
    </row>
    <row r="163" spans="1:20" s="1" customFormat="1">
      <c r="A163" s="6" t="s">
        <v>2</v>
      </c>
      <c r="B163" s="26"/>
      <c r="C163" s="43">
        <v>17225</v>
      </c>
      <c r="D163" s="96">
        <f t="shared" si="56"/>
        <v>-13.468301014769413</v>
      </c>
      <c r="E163" s="43">
        <v>42841</v>
      </c>
      <c r="F163" s="96">
        <f t="shared" si="57"/>
        <v>38.95880635744404</v>
      </c>
      <c r="G163" s="43"/>
      <c r="H163" s="230" t="s">
        <v>2</v>
      </c>
      <c r="I163" s="233"/>
      <c r="J163" s="147">
        <v>55649</v>
      </c>
      <c r="K163" s="96">
        <f t="shared" si="58"/>
        <v>7.9180079897607003</v>
      </c>
      <c r="L163" s="118">
        <v>60833</v>
      </c>
      <c r="M163" s="71">
        <f t="shared" si="59"/>
        <v>7.967130484168683</v>
      </c>
      <c r="N163" s="13"/>
    </row>
    <row r="164" spans="1:20" s="1" customFormat="1">
      <c r="A164" s="6" t="s">
        <v>3</v>
      </c>
      <c r="B164" s="26"/>
      <c r="C164" s="43">
        <v>17691</v>
      </c>
      <c r="D164" s="96">
        <f t="shared" si="56"/>
        <v>-4.8717535086304276</v>
      </c>
      <c r="E164" s="43">
        <v>45871</v>
      </c>
      <c r="F164" s="96">
        <f t="shared" si="57"/>
        <v>30.222853087295952</v>
      </c>
      <c r="G164" s="43"/>
      <c r="H164" s="230" t="s">
        <v>3</v>
      </c>
      <c r="I164" s="233"/>
      <c r="J164" s="147">
        <v>52369</v>
      </c>
      <c r="K164" s="96">
        <f t="shared" si="58"/>
        <v>10.035089193788993</v>
      </c>
      <c r="L164" s="118">
        <v>61448</v>
      </c>
      <c r="M164" s="71">
        <f t="shared" si="59"/>
        <v>9.338078291814945</v>
      </c>
      <c r="N164" s="13"/>
    </row>
    <row r="165" spans="1:20" s="1" customFormat="1">
      <c r="A165" s="6" t="s">
        <v>4</v>
      </c>
      <c r="B165" s="26"/>
      <c r="C165" s="43">
        <v>17244</v>
      </c>
      <c r="D165" s="96">
        <f t="shared" si="56"/>
        <v>-9.3899427250275895</v>
      </c>
      <c r="E165" s="43">
        <v>36058</v>
      </c>
      <c r="F165" s="96">
        <f t="shared" si="57"/>
        <v>3.1613881498011587</v>
      </c>
      <c r="G165" s="43"/>
      <c r="H165" s="230" t="s">
        <v>231</v>
      </c>
      <c r="I165" s="233"/>
      <c r="J165" s="147">
        <v>56418</v>
      </c>
      <c r="K165" s="96">
        <f t="shared" si="58"/>
        <v>-2.2997263879749208</v>
      </c>
      <c r="L165" s="118">
        <v>55858</v>
      </c>
      <c r="M165" s="71">
        <f t="shared" si="59"/>
        <v>-2.1785576687331387</v>
      </c>
      <c r="N165" s="13"/>
    </row>
    <row r="166" spans="1:20" s="1" customFormat="1">
      <c r="A166" s="6" t="s">
        <v>5</v>
      </c>
      <c r="B166" s="26"/>
      <c r="C166" s="43">
        <v>19009</v>
      </c>
      <c r="D166" s="96">
        <f t="shared" si="56"/>
        <v>9.0028097941395657</v>
      </c>
      <c r="E166" s="43">
        <v>54238</v>
      </c>
      <c r="F166" s="96">
        <f t="shared" si="57"/>
        <v>31.158561652117143</v>
      </c>
      <c r="G166" s="43"/>
      <c r="H166" s="230" t="s">
        <v>232</v>
      </c>
      <c r="I166" s="233"/>
      <c r="J166" s="147">
        <v>53122</v>
      </c>
      <c r="K166" s="96">
        <f t="shared" si="58"/>
        <v>-8.1220381196167253</v>
      </c>
      <c r="L166" s="118">
        <v>58408</v>
      </c>
      <c r="M166" s="71">
        <f t="shared" si="59"/>
        <v>2.2549019607843057</v>
      </c>
      <c r="N166" s="13"/>
    </row>
    <row r="167" spans="1:20" s="1" customFormat="1">
      <c r="A167" s="6" t="s">
        <v>6</v>
      </c>
      <c r="B167" s="26"/>
      <c r="C167" s="43">
        <v>15153</v>
      </c>
      <c r="D167" s="96">
        <f t="shared" si="56"/>
        <v>-27.445535073018913</v>
      </c>
      <c r="E167" s="43">
        <v>39651</v>
      </c>
      <c r="F167" s="96">
        <f t="shared" si="57"/>
        <v>-22.706095635392497</v>
      </c>
      <c r="G167" s="43"/>
      <c r="H167" s="230" t="s">
        <v>233</v>
      </c>
      <c r="I167" s="233"/>
      <c r="J167" s="147">
        <v>50444</v>
      </c>
      <c r="K167" s="96">
        <f t="shared" si="58"/>
        <v>-5.8124988330190313</v>
      </c>
      <c r="L167" s="118">
        <v>58128</v>
      </c>
      <c r="M167" s="71">
        <f t="shared" si="59"/>
        <v>-5.2224812900490747</v>
      </c>
      <c r="N167" s="13"/>
    </row>
    <row r="168" spans="1:20" s="1" customFormat="1">
      <c r="A168" s="6" t="s">
        <v>7</v>
      </c>
      <c r="B168" s="26"/>
      <c r="C168" s="43">
        <v>17395</v>
      </c>
      <c r="D168" s="96">
        <f t="shared" si="56"/>
        <v>4.6011387818478688E-2</v>
      </c>
      <c r="E168" s="43">
        <v>44461</v>
      </c>
      <c r="F168" s="96">
        <f t="shared" si="57"/>
        <v>18.736813993857648</v>
      </c>
      <c r="G168" s="43"/>
      <c r="H168" s="230" t="s">
        <v>234</v>
      </c>
      <c r="I168" s="233"/>
      <c r="J168" s="147">
        <v>53579</v>
      </c>
      <c r="K168" s="96">
        <f t="shared" si="58"/>
        <v>-10.310020422511634</v>
      </c>
      <c r="L168" s="118">
        <v>59261</v>
      </c>
      <c r="M168" s="71">
        <f t="shared" si="59"/>
        <v>4.2409850483729139</v>
      </c>
      <c r="N168" s="13"/>
      <c r="Q168" s="13"/>
      <c r="R168" s="71"/>
      <c r="S168" s="13"/>
      <c r="T168" s="71"/>
    </row>
    <row r="169" spans="1:20" s="1" customFormat="1">
      <c r="A169" s="6" t="s">
        <v>10</v>
      </c>
      <c r="B169" s="26"/>
      <c r="C169" s="43">
        <v>11207</v>
      </c>
      <c r="D169" s="96">
        <f t="shared" si="56"/>
        <v>-36.658565534392132</v>
      </c>
      <c r="E169" s="43">
        <v>33679</v>
      </c>
      <c r="F169" s="96">
        <f t="shared" si="57"/>
        <v>-3.1850978813924735</v>
      </c>
      <c r="G169" s="43"/>
      <c r="H169" s="230" t="s">
        <v>235</v>
      </c>
      <c r="I169" s="233"/>
      <c r="J169" s="147">
        <v>51480</v>
      </c>
      <c r="K169" s="96">
        <f t="shared" si="58"/>
        <v>-6.5172783235577185</v>
      </c>
      <c r="L169" s="118">
        <v>57042</v>
      </c>
      <c r="M169" s="71">
        <f t="shared" si="59"/>
        <v>-1.4801637333978102</v>
      </c>
      <c r="N169" s="13"/>
    </row>
    <row r="170" spans="1:20" s="1" customFormat="1">
      <c r="A170" s="6" t="s">
        <v>8</v>
      </c>
      <c r="B170" s="26"/>
      <c r="C170" s="43">
        <v>9403</v>
      </c>
      <c r="D170" s="96">
        <f t="shared" si="56"/>
        <v>-40.995230923694784</v>
      </c>
      <c r="E170" s="43">
        <v>31248</v>
      </c>
      <c r="F170" s="96">
        <f t="shared" si="57"/>
        <v>-14.367926338001148</v>
      </c>
      <c r="G170" s="43"/>
      <c r="H170" s="230" t="s">
        <v>236</v>
      </c>
      <c r="I170" s="233"/>
      <c r="J170" s="147">
        <v>49832</v>
      </c>
      <c r="K170" s="96">
        <f t="shared" si="58"/>
        <v>-4.099149378391898</v>
      </c>
      <c r="L170" s="118">
        <v>59402</v>
      </c>
      <c r="M170" s="71">
        <f t="shared" si="59"/>
        <v>0.89683051941433778</v>
      </c>
      <c r="N170" s="13"/>
    </row>
    <row r="171" spans="1:20" s="1" customFormat="1">
      <c r="A171" s="6" t="s">
        <v>9</v>
      </c>
      <c r="B171" s="26"/>
      <c r="C171" s="43">
        <v>10972</v>
      </c>
      <c r="D171" s="96">
        <f t="shared" si="56"/>
        <v>-33.260340632603402</v>
      </c>
      <c r="E171" s="43">
        <v>46157</v>
      </c>
      <c r="F171" s="96">
        <f t="shared" si="57"/>
        <v>-8.7607978018936947</v>
      </c>
      <c r="G171" s="43"/>
      <c r="H171" s="230" t="s">
        <v>237</v>
      </c>
      <c r="I171" s="233"/>
      <c r="J171" s="147">
        <v>52985</v>
      </c>
      <c r="K171" s="96">
        <f t="shared" si="58"/>
        <v>-5.786020377318235</v>
      </c>
      <c r="L171" s="118">
        <v>59443</v>
      </c>
      <c r="M171" s="71">
        <f t="shared" si="59"/>
        <v>1.9220877198998565</v>
      </c>
      <c r="N171" s="13"/>
    </row>
    <row r="172" spans="1:20" s="1" customFormat="1">
      <c r="A172" s="6"/>
      <c r="B172" s="26"/>
      <c r="C172" s="43"/>
      <c r="D172" s="96"/>
      <c r="E172" s="43"/>
      <c r="F172" s="96"/>
      <c r="G172" s="43"/>
      <c r="H172" s="230"/>
      <c r="I172" s="233"/>
      <c r="J172" s="147"/>
      <c r="K172" s="96"/>
      <c r="L172" s="118"/>
      <c r="M172" s="71"/>
      <c r="N172" s="13"/>
    </row>
    <row r="173" spans="1:20" s="1" customFormat="1">
      <c r="A173" s="6" t="s">
        <v>259</v>
      </c>
      <c r="B173" s="26"/>
      <c r="C173" s="43">
        <v>10460</v>
      </c>
      <c r="D173" s="96">
        <f t="shared" ref="D173:D184" si="60">(C173/C160-1)*100</f>
        <v>-27.077523703290574</v>
      </c>
      <c r="E173" s="43">
        <v>57665</v>
      </c>
      <c r="F173" s="96">
        <f t="shared" ref="F173:F184" si="61">(E173/E160-1)*100</f>
        <v>23.115846107861149</v>
      </c>
      <c r="G173" s="43"/>
      <c r="H173" s="230" t="s">
        <v>259</v>
      </c>
      <c r="I173" s="233"/>
      <c r="J173" s="147">
        <v>47986</v>
      </c>
      <c r="K173" s="96">
        <f t="shared" ref="K173:K184" si="62">(J173/J160-1)*100</f>
        <v>6.311894897755721</v>
      </c>
      <c r="L173" s="118">
        <v>64317</v>
      </c>
      <c r="M173" s="71">
        <f t="shared" ref="M173:M184" si="63">(L173/L160-1)*100</f>
        <v>7.1182319337807831</v>
      </c>
      <c r="N173" s="13"/>
    </row>
    <row r="174" spans="1:20" s="1" customFormat="1">
      <c r="A174" s="6" t="s">
        <v>0</v>
      </c>
      <c r="B174" s="26"/>
      <c r="C174" s="43">
        <v>13358</v>
      </c>
      <c r="D174" s="96">
        <f t="shared" si="60"/>
        <v>-15.117239626358259</v>
      </c>
      <c r="E174" s="43">
        <v>53032</v>
      </c>
      <c r="F174" s="96">
        <f t="shared" si="61"/>
        <v>17.244428723027937</v>
      </c>
      <c r="G174" s="43"/>
      <c r="H174" s="230" t="s">
        <v>0</v>
      </c>
      <c r="I174" s="233"/>
      <c r="J174" s="147">
        <v>52833</v>
      </c>
      <c r="K174" s="96">
        <f t="shared" si="62"/>
        <v>-2.9269099327527304</v>
      </c>
      <c r="L174" s="118">
        <v>60566</v>
      </c>
      <c r="M174" s="71">
        <f t="shared" si="63"/>
        <v>11.813465763287612</v>
      </c>
      <c r="N174" s="13"/>
      <c r="Q174" s="13"/>
      <c r="R174" s="71"/>
      <c r="S174" s="13"/>
      <c r="T174" s="71"/>
    </row>
    <row r="175" spans="1:20" s="1" customFormat="1">
      <c r="A175" s="6" t="s">
        <v>1</v>
      </c>
      <c r="B175" s="26"/>
      <c r="C175" s="43">
        <v>15217</v>
      </c>
      <c r="D175" s="96">
        <f t="shared" si="60"/>
        <v>-30.162008352838587</v>
      </c>
      <c r="E175" s="43">
        <v>48582</v>
      </c>
      <c r="F175" s="96">
        <f t="shared" si="61"/>
        <v>-10.930624816661783</v>
      </c>
      <c r="G175" s="43"/>
      <c r="H175" s="230" t="s">
        <v>1</v>
      </c>
      <c r="I175" s="233"/>
      <c r="J175" s="147">
        <v>62702</v>
      </c>
      <c r="K175" s="96">
        <f t="shared" si="62"/>
        <v>1.0768288357997147</v>
      </c>
      <c r="L175" s="118">
        <v>66271</v>
      </c>
      <c r="M175" s="71">
        <f t="shared" si="63"/>
        <v>5.4397632533570883</v>
      </c>
      <c r="N175" s="13"/>
    </row>
    <row r="176" spans="1:20" s="1" customFormat="1">
      <c r="A176" s="6" t="s">
        <v>2</v>
      </c>
      <c r="B176" s="26"/>
      <c r="C176" s="43">
        <v>16006</v>
      </c>
      <c r="D176" s="96">
        <f t="shared" si="60"/>
        <v>-7.0769230769230802</v>
      </c>
      <c r="E176" s="43">
        <v>49030</v>
      </c>
      <c r="F176" s="96">
        <f t="shared" si="61"/>
        <v>14.446441492962347</v>
      </c>
      <c r="G176" s="43"/>
      <c r="H176" s="230" t="s">
        <v>2</v>
      </c>
      <c r="I176" s="233"/>
      <c r="J176" s="147">
        <v>57758</v>
      </c>
      <c r="K176" s="96">
        <f t="shared" si="62"/>
        <v>3.7898255134863224</v>
      </c>
      <c r="L176" s="118">
        <v>66531</v>
      </c>
      <c r="M176" s="155">
        <f t="shared" si="63"/>
        <v>9.3666266664474982</v>
      </c>
      <c r="N176" s="13"/>
    </row>
    <row r="177" spans="1:14" s="1" customFormat="1">
      <c r="A177" s="6" t="s">
        <v>3</v>
      </c>
      <c r="B177" s="26"/>
      <c r="C177" s="43">
        <v>17766</v>
      </c>
      <c r="D177" s="96">
        <f t="shared" si="60"/>
        <v>0.42394437849753164</v>
      </c>
      <c r="E177" s="43">
        <v>44538</v>
      </c>
      <c r="F177" s="96">
        <f t="shared" si="61"/>
        <v>-2.9059754529005222</v>
      </c>
      <c r="G177" s="43"/>
      <c r="H177" s="230" t="s">
        <v>3</v>
      </c>
      <c r="I177" s="233"/>
      <c r="J177" s="147">
        <v>57652</v>
      </c>
      <c r="K177" s="96">
        <f t="shared" si="62"/>
        <v>10.088029177566881</v>
      </c>
      <c r="L177" s="118">
        <v>67565</v>
      </c>
      <c r="M177" s="155">
        <f t="shared" si="63"/>
        <v>9.9547584949876367</v>
      </c>
      <c r="N177" s="13"/>
    </row>
    <row r="178" spans="1:14" s="1" customFormat="1">
      <c r="A178" s="6" t="s">
        <v>4</v>
      </c>
      <c r="B178" s="26"/>
      <c r="C178" s="43">
        <v>14987</v>
      </c>
      <c r="D178" s="96">
        <f t="shared" si="60"/>
        <v>-13.088610531199263</v>
      </c>
      <c r="E178" s="43">
        <v>41044</v>
      </c>
      <c r="F178" s="96">
        <f t="shared" si="61"/>
        <v>13.827722003438915</v>
      </c>
      <c r="G178" s="43"/>
      <c r="H178" s="230" t="s">
        <v>4</v>
      </c>
      <c r="I178" s="233"/>
      <c r="J178" s="147">
        <v>60586</v>
      </c>
      <c r="K178" s="96">
        <f t="shared" si="62"/>
        <v>7.3877131411960617</v>
      </c>
      <c r="L178" s="118">
        <v>62391</v>
      </c>
      <c r="M178" s="155">
        <f t="shared" si="63"/>
        <v>11.69572845429483</v>
      </c>
      <c r="N178" s="13"/>
    </row>
    <row r="179" spans="1:14" s="1" customFormat="1">
      <c r="A179" s="6" t="s">
        <v>5</v>
      </c>
      <c r="B179" s="26"/>
      <c r="C179" s="43">
        <v>16244</v>
      </c>
      <c r="D179" s="96">
        <f t="shared" si="60"/>
        <v>-14.545741490872743</v>
      </c>
      <c r="E179" s="43">
        <v>63286</v>
      </c>
      <c r="F179" s="96">
        <f t="shared" si="61"/>
        <v>16.682031048342495</v>
      </c>
      <c r="G179" s="43"/>
      <c r="H179" s="230" t="s">
        <v>232</v>
      </c>
      <c r="I179" s="233"/>
      <c r="J179" s="147">
        <v>59585</v>
      </c>
      <c r="K179" s="96">
        <f t="shared" si="62"/>
        <v>12.166334098866759</v>
      </c>
      <c r="L179" s="118">
        <v>69910</v>
      </c>
      <c r="M179" s="155">
        <f t="shared" si="63"/>
        <v>19.692507875633481</v>
      </c>
      <c r="N179" s="13"/>
    </row>
    <row r="180" spans="1:14" s="1" customFormat="1">
      <c r="A180" s="6" t="s">
        <v>6</v>
      </c>
      <c r="B180" s="26"/>
      <c r="C180" s="43">
        <v>17542</v>
      </c>
      <c r="D180" s="96">
        <f t="shared" si="60"/>
        <v>15.765854946215274</v>
      </c>
      <c r="E180" s="43">
        <v>51977</v>
      </c>
      <c r="F180" s="96">
        <f t="shared" si="61"/>
        <v>31.086227333484651</v>
      </c>
      <c r="G180" s="43"/>
      <c r="H180" s="230" t="s">
        <v>233</v>
      </c>
      <c r="I180" s="233"/>
      <c r="J180" s="147">
        <v>57821</v>
      </c>
      <c r="K180" s="96">
        <f t="shared" si="62"/>
        <v>14.62413765760051</v>
      </c>
      <c r="L180" s="118">
        <v>67535</v>
      </c>
      <c r="M180" s="155">
        <f t="shared" si="63"/>
        <v>16.183250756950173</v>
      </c>
      <c r="N180" s="13"/>
    </row>
    <row r="181" spans="1:14" s="1" customFormat="1">
      <c r="A181" s="6" t="s">
        <v>7</v>
      </c>
      <c r="B181" s="26"/>
      <c r="C181" s="43">
        <v>18042</v>
      </c>
      <c r="D181" s="96">
        <f t="shared" si="60"/>
        <v>3.7194596148318437</v>
      </c>
      <c r="E181" s="43">
        <v>44840</v>
      </c>
      <c r="F181" s="96">
        <f t="shared" si="61"/>
        <v>0.85243246890533975</v>
      </c>
      <c r="G181" s="43"/>
      <c r="H181" s="230" t="s">
        <v>234</v>
      </c>
      <c r="I181" s="233"/>
      <c r="J181" s="147">
        <v>59710</v>
      </c>
      <c r="K181" s="96">
        <f t="shared" si="62"/>
        <v>11.442916067862408</v>
      </c>
      <c r="L181" s="118">
        <v>69142</v>
      </c>
      <c r="M181" s="155">
        <f t="shared" si="63"/>
        <v>16.673697710129765</v>
      </c>
      <c r="N181" s="13"/>
    </row>
    <row r="182" spans="1:14" s="1" customFormat="1">
      <c r="A182" s="6" t="s">
        <v>10</v>
      </c>
      <c r="B182" s="26"/>
      <c r="C182" s="43">
        <v>16712</v>
      </c>
      <c r="D182" s="96">
        <f t="shared" si="60"/>
        <v>49.121085036138126</v>
      </c>
      <c r="E182" s="43">
        <v>53957</v>
      </c>
      <c r="F182" s="96">
        <f t="shared" si="61"/>
        <v>60.209626176549193</v>
      </c>
      <c r="G182" s="43"/>
      <c r="H182" s="230" t="s">
        <v>235</v>
      </c>
      <c r="I182" s="233"/>
      <c r="J182" s="147">
        <v>61030</v>
      </c>
      <c r="K182" s="96">
        <f t="shared" si="62"/>
        <v>18.550893550893544</v>
      </c>
      <c r="L182" s="118">
        <v>72034</v>
      </c>
      <c r="M182" s="155">
        <f t="shared" si="63"/>
        <v>26.282388415553459</v>
      </c>
      <c r="N182" s="13"/>
    </row>
    <row r="183" spans="1:14" s="1" customFormat="1">
      <c r="A183" s="6" t="s">
        <v>8</v>
      </c>
      <c r="B183" s="26"/>
      <c r="C183" s="43">
        <v>17128</v>
      </c>
      <c r="D183" s="96">
        <f t="shared" si="60"/>
        <v>82.154631500584927</v>
      </c>
      <c r="E183" s="43">
        <v>46922</v>
      </c>
      <c r="F183" s="96">
        <f t="shared" si="61"/>
        <v>50.160010240655396</v>
      </c>
      <c r="G183" s="43"/>
      <c r="H183" s="230" t="s">
        <v>236</v>
      </c>
      <c r="I183" s="233"/>
      <c r="J183" s="147">
        <v>58988</v>
      </c>
      <c r="K183" s="96">
        <f t="shared" si="62"/>
        <v>18.373735752127153</v>
      </c>
      <c r="L183" s="118">
        <v>71999</v>
      </c>
      <c r="M183" s="155">
        <f t="shared" si="63"/>
        <v>21.206356688326998</v>
      </c>
      <c r="N183" s="13"/>
    </row>
    <row r="184" spans="1:14" s="1" customFormat="1">
      <c r="A184" s="6" t="s">
        <v>9</v>
      </c>
      <c r="B184" s="26"/>
      <c r="C184" s="43">
        <v>19383</v>
      </c>
      <c r="D184" s="96">
        <f t="shared" si="60"/>
        <v>76.658767772511837</v>
      </c>
      <c r="E184" s="43">
        <v>69428</v>
      </c>
      <c r="F184" s="96">
        <f t="shared" si="61"/>
        <v>50.417054834586295</v>
      </c>
      <c r="G184" s="43"/>
      <c r="H184" s="230" t="s">
        <v>237</v>
      </c>
      <c r="I184" s="233"/>
      <c r="J184" s="147">
        <v>61092</v>
      </c>
      <c r="K184" s="96">
        <f t="shared" si="62"/>
        <v>15.300556761347561</v>
      </c>
      <c r="L184" s="118">
        <v>74163</v>
      </c>
      <c r="M184" s="155">
        <f t="shared" si="63"/>
        <v>24.763218545497367</v>
      </c>
      <c r="N184" s="13"/>
    </row>
    <row r="185" spans="1:14" s="1" customFormat="1">
      <c r="A185" s="6"/>
      <c r="B185" s="26"/>
      <c r="C185" s="43"/>
      <c r="D185" s="96"/>
      <c r="E185" s="43"/>
      <c r="F185" s="96"/>
      <c r="G185" s="43"/>
      <c r="H185" s="230"/>
      <c r="I185" s="233"/>
      <c r="J185" s="147"/>
      <c r="K185" s="96"/>
      <c r="L185" s="118"/>
      <c r="M185" s="96"/>
      <c r="N185" s="13"/>
    </row>
    <row r="186" spans="1:14" s="1" customFormat="1">
      <c r="A186" s="6" t="s">
        <v>271</v>
      </c>
      <c r="B186" s="26"/>
      <c r="C186" s="43">
        <v>18004</v>
      </c>
      <c r="D186" s="96">
        <f t="shared" ref="D186:D197" si="64">(C186/C173-1)*100</f>
        <v>72.122370936902485</v>
      </c>
      <c r="E186" s="43">
        <v>62728</v>
      </c>
      <c r="F186" s="96">
        <f t="shared" ref="F186:F197" si="65">(E186/E173-1)*100</f>
        <v>8.7800225440041615</v>
      </c>
      <c r="G186" s="43"/>
      <c r="H186" s="230" t="s">
        <v>271</v>
      </c>
      <c r="I186" s="233"/>
      <c r="J186" s="147">
        <v>52519</v>
      </c>
      <c r="K186" s="96">
        <f t="shared" ref="K186:K197" si="66">(J186/J173-1)*100</f>
        <v>9.4465052306922814</v>
      </c>
      <c r="L186" s="118">
        <v>80470</v>
      </c>
      <c r="M186" s="96">
        <f t="shared" ref="M186:M197" si="67">(L186/L173-1)*100</f>
        <v>25.114666417898835</v>
      </c>
      <c r="N186" s="13"/>
    </row>
    <row r="187" spans="1:14" s="1" customFormat="1">
      <c r="A187" s="6" t="s">
        <v>217</v>
      </c>
      <c r="B187" s="26"/>
      <c r="C187" s="43">
        <v>18307</v>
      </c>
      <c r="D187" s="96">
        <f t="shared" si="64"/>
        <v>37.048959425063629</v>
      </c>
      <c r="E187" s="43">
        <v>65532</v>
      </c>
      <c r="F187" s="96">
        <f t="shared" si="65"/>
        <v>23.570674309850649</v>
      </c>
      <c r="G187" s="43"/>
      <c r="H187" s="230" t="s">
        <v>217</v>
      </c>
      <c r="I187" s="233"/>
      <c r="J187" s="147">
        <v>57992</v>
      </c>
      <c r="K187" s="96">
        <f t="shared" si="66"/>
        <v>9.7647303768477975</v>
      </c>
      <c r="L187" s="118">
        <v>66053</v>
      </c>
      <c r="M187" s="96">
        <f t="shared" si="67"/>
        <v>9.0595383548525596</v>
      </c>
      <c r="N187" s="13"/>
    </row>
    <row r="188" spans="1:14" s="1" customFormat="1">
      <c r="A188" s="6" t="s">
        <v>1</v>
      </c>
      <c r="B188" s="26"/>
      <c r="C188" s="43">
        <v>19366</v>
      </c>
      <c r="D188" s="96">
        <f t="shared" si="64"/>
        <v>27.26555825721233</v>
      </c>
      <c r="E188" s="43">
        <v>70066</v>
      </c>
      <c r="F188" s="96">
        <f t="shared" si="65"/>
        <v>44.222139887201031</v>
      </c>
      <c r="G188" s="43"/>
      <c r="H188" s="230" t="s">
        <v>1</v>
      </c>
      <c r="I188" s="233"/>
      <c r="J188" s="147">
        <v>63833</v>
      </c>
      <c r="K188" s="96">
        <f t="shared" si="66"/>
        <v>1.8037702146662005</v>
      </c>
      <c r="L188" s="118">
        <v>78334</v>
      </c>
      <c r="M188" s="96">
        <f t="shared" si="67"/>
        <v>18.202532027583707</v>
      </c>
      <c r="N188" s="13"/>
    </row>
    <row r="189" spans="1:14" s="1" customFormat="1">
      <c r="A189" s="6" t="s">
        <v>2</v>
      </c>
      <c r="B189" s="26"/>
      <c r="C189" s="43">
        <v>18255</v>
      </c>
      <c r="D189" s="96">
        <f t="shared" si="64"/>
        <v>14.050980882169185</v>
      </c>
      <c r="E189" s="43">
        <v>58507</v>
      </c>
      <c r="F189" s="96">
        <f t="shared" si="65"/>
        <v>19.328982255761783</v>
      </c>
      <c r="G189" s="43"/>
      <c r="H189" s="230" t="s">
        <v>2</v>
      </c>
      <c r="I189" s="233"/>
      <c r="J189" s="147">
        <v>60672</v>
      </c>
      <c r="K189" s="96">
        <f t="shared" si="66"/>
        <v>5.0451885453097312</v>
      </c>
      <c r="L189" s="118">
        <v>68927</v>
      </c>
      <c r="M189" s="96">
        <f t="shared" si="67"/>
        <v>3.6013287039124542</v>
      </c>
      <c r="N189" s="13"/>
    </row>
    <row r="190" spans="1:14" s="1" customFormat="1">
      <c r="A190" s="6" t="s">
        <v>3</v>
      </c>
      <c r="B190" s="26"/>
      <c r="C190" s="43">
        <v>18598</v>
      </c>
      <c r="D190" s="96">
        <f t="shared" si="64"/>
        <v>4.683102555442975</v>
      </c>
      <c r="E190" s="43">
        <v>45527</v>
      </c>
      <c r="F190" s="96">
        <f t="shared" si="65"/>
        <v>2.2205756881763961</v>
      </c>
      <c r="G190" s="43"/>
      <c r="H190" s="230" t="s">
        <v>3</v>
      </c>
      <c r="I190" s="233"/>
      <c r="J190" s="147">
        <v>56060</v>
      </c>
      <c r="K190" s="96">
        <f t="shared" si="66"/>
        <v>-2.7613959619787742</v>
      </c>
      <c r="L190" s="118">
        <v>65232</v>
      </c>
      <c r="M190" s="96">
        <f t="shared" si="67"/>
        <v>-3.4529712129060863</v>
      </c>
      <c r="N190" s="13"/>
    </row>
    <row r="191" spans="1:14" s="1" customFormat="1">
      <c r="A191" s="6" t="s">
        <v>4</v>
      </c>
      <c r="B191" s="26"/>
      <c r="C191" s="43">
        <v>20103</v>
      </c>
      <c r="D191" s="96">
        <f t="shared" si="64"/>
        <v>34.136251417895515</v>
      </c>
      <c r="E191" s="43">
        <v>64478</v>
      </c>
      <c r="F191" s="96">
        <f t="shared" si="65"/>
        <v>57.09482506578307</v>
      </c>
      <c r="G191" s="43"/>
      <c r="H191" s="230" t="s">
        <v>4</v>
      </c>
      <c r="I191" s="233"/>
      <c r="J191" s="147">
        <v>59400</v>
      </c>
      <c r="K191" s="96">
        <f t="shared" si="66"/>
        <v>-1.957547948370908</v>
      </c>
      <c r="L191" s="118">
        <v>67741</v>
      </c>
      <c r="M191" s="96">
        <f t="shared" si="67"/>
        <v>8.5749547210334889</v>
      </c>
      <c r="N191" s="13"/>
    </row>
    <row r="192" spans="1:14" s="1" customFormat="1">
      <c r="A192" s="6" t="s">
        <v>5</v>
      </c>
      <c r="B192" s="26"/>
      <c r="C192" s="43">
        <v>17927</v>
      </c>
      <c r="D192" s="96">
        <f t="shared" si="64"/>
        <v>10.360748584092594</v>
      </c>
      <c r="E192" s="43">
        <v>53635</v>
      </c>
      <c r="F192" s="96">
        <f t="shared" si="65"/>
        <v>-15.249818285244764</v>
      </c>
      <c r="G192" s="43"/>
      <c r="H192" s="230" t="s">
        <v>232</v>
      </c>
      <c r="I192" s="233"/>
      <c r="J192" s="147">
        <v>61919</v>
      </c>
      <c r="K192" s="96">
        <f t="shared" si="66"/>
        <v>3.9170932281614501</v>
      </c>
      <c r="L192" s="118">
        <v>71585</v>
      </c>
      <c r="M192" s="96">
        <f t="shared" si="67"/>
        <v>2.3959376341009975</v>
      </c>
      <c r="N192" s="13"/>
    </row>
    <row r="193" spans="1:14" s="1" customFormat="1">
      <c r="A193" s="6" t="s">
        <v>6</v>
      </c>
      <c r="B193" s="26"/>
      <c r="C193" s="43">
        <v>20569</v>
      </c>
      <c r="D193" s="96">
        <f t="shared" si="64"/>
        <v>17.255729107285369</v>
      </c>
      <c r="E193" s="43">
        <v>69989</v>
      </c>
      <c r="F193" s="96">
        <f t="shared" si="65"/>
        <v>34.653789175981672</v>
      </c>
      <c r="G193" s="43"/>
      <c r="H193" s="230" t="s">
        <v>233</v>
      </c>
      <c r="I193" s="233"/>
      <c r="J193" s="147">
        <v>57048</v>
      </c>
      <c r="K193" s="96">
        <f t="shared" si="66"/>
        <v>-1.3368845229241977</v>
      </c>
      <c r="L193" s="118">
        <v>66580</v>
      </c>
      <c r="M193" s="96">
        <f t="shared" si="67"/>
        <v>-1.4140815873250889</v>
      </c>
      <c r="N193" s="13"/>
    </row>
    <row r="194" spans="1:14" s="1" customFormat="1">
      <c r="A194" s="6" t="s">
        <v>7</v>
      </c>
      <c r="B194" s="26"/>
      <c r="C194" s="43">
        <v>19537</v>
      </c>
      <c r="D194" s="96">
        <f t="shared" si="64"/>
        <v>8.2862210397960379</v>
      </c>
      <c r="E194" s="43">
        <v>58632</v>
      </c>
      <c r="F194" s="96">
        <f t="shared" si="65"/>
        <v>30.758251561106164</v>
      </c>
      <c r="G194" s="43"/>
      <c r="H194" s="230" t="s">
        <v>234</v>
      </c>
      <c r="I194" s="233"/>
      <c r="J194" s="147">
        <v>63821</v>
      </c>
      <c r="K194" s="96">
        <f t="shared" si="66"/>
        <v>6.8849438954948994</v>
      </c>
      <c r="L194" s="118">
        <v>73441</v>
      </c>
      <c r="M194" s="96">
        <f t="shared" si="67"/>
        <v>6.2176390616412558</v>
      </c>
      <c r="N194" s="13"/>
    </row>
    <row r="195" spans="1:14" s="1" customFormat="1">
      <c r="A195" s="6" t="s">
        <v>10</v>
      </c>
      <c r="B195" s="26"/>
      <c r="C195" s="43">
        <v>17859</v>
      </c>
      <c r="D195" s="96">
        <f t="shared" si="64"/>
        <v>6.8633317376735281</v>
      </c>
      <c r="E195" s="43">
        <v>54442</v>
      </c>
      <c r="F195" s="96">
        <f t="shared" si="65"/>
        <v>0.89886391015068234</v>
      </c>
      <c r="G195" s="43"/>
      <c r="H195" s="230" t="s">
        <v>235</v>
      </c>
      <c r="I195" s="233"/>
      <c r="J195" s="147">
        <v>66873</v>
      </c>
      <c r="K195" s="96">
        <f t="shared" si="66"/>
        <v>9.573980009831228</v>
      </c>
      <c r="L195" s="118">
        <v>74291</v>
      </c>
      <c r="M195" s="96">
        <f t="shared" si="67"/>
        <v>3.1332426354221621</v>
      </c>
      <c r="N195" s="13"/>
    </row>
    <row r="196" spans="1:14" s="1" customFormat="1">
      <c r="A196" s="6" t="s">
        <v>8</v>
      </c>
      <c r="B196" s="26"/>
      <c r="C196" s="43">
        <v>19695</v>
      </c>
      <c r="D196" s="96">
        <f t="shared" si="64"/>
        <v>14.987155534796814</v>
      </c>
      <c r="E196" s="43">
        <v>56562</v>
      </c>
      <c r="F196" s="96">
        <f t="shared" si="65"/>
        <v>20.544733813562942</v>
      </c>
      <c r="G196" s="43"/>
      <c r="H196" s="230" t="s">
        <v>236</v>
      </c>
      <c r="I196" s="233"/>
      <c r="J196" s="147">
        <v>61875</v>
      </c>
      <c r="K196" s="96">
        <f t="shared" si="66"/>
        <v>4.8942157726995283</v>
      </c>
      <c r="L196" s="118">
        <v>70863</v>
      </c>
      <c r="M196" s="96">
        <f t="shared" si="67"/>
        <v>-1.5777996916623849</v>
      </c>
      <c r="N196" s="13"/>
    </row>
    <row r="197" spans="1:14" s="1" customFormat="1">
      <c r="A197" s="6" t="s">
        <v>9</v>
      </c>
      <c r="B197" s="26"/>
      <c r="C197" s="43">
        <v>21419</v>
      </c>
      <c r="D197" s="96">
        <f t="shared" si="64"/>
        <v>10.504049940669669</v>
      </c>
      <c r="E197" s="43">
        <v>84872</v>
      </c>
      <c r="F197" s="96">
        <f t="shared" si="65"/>
        <v>22.244627527798588</v>
      </c>
      <c r="G197" s="43"/>
      <c r="H197" s="230" t="s">
        <v>237</v>
      </c>
      <c r="I197" s="233"/>
      <c r="J197" s="147">
        <v>68918</v>
      </c>
      <c r="K197" s="96">
        <f t="shared" si="66"/>
        <v>12.810187913311077</v>
      </c>
      <c r="L197" s="118">
        <v>75574</v>
      </c>
      <c r="M197" s="96">
        <f t="shared" si="67"/>
        <v>1.9025659695535602</v>
      </c>
      <c r="N197" s="13"/>
    </row>
    <row r="198" spans="1:14" s="1" customFormat="1">
      <c r="A198" s="6"/>
      <c r="B198" s="26"/>
      <c r="C198" s="43"/>
      <c r="D198" s="96"/>
      <c r="E198" s="43"/>
      <c r="F198" s="96"/>
      <c r="G198" s="43"/>
      <c r="H198" s="230"/>
      <c r="I198" s="233"/>
      <c r="J198" s="147"/>
      <c r="K198" s="96"/>
      <c r="L198" s="118"/>
      <c r="M198" s="96"/>
      <c r="N198" s="3"/>
    </row>
    <row r="199" spans="1:14" s="1" customFormat="1">
      <c r="A199" s="6" t="s">
        <v>297</v>
      </c>
      <c r="B199" s="26"/>
      <c r="C199" s="43">
        <v>17825</v>
      </c>
      <c r="D199" s="96">
        <f t="shared" ref="D199:D210" si="68">(C199/C186-1)*100</f>
        <v>-0.99422350588758146</v>
      </c>
      <c r="E199" s="43">
        <v>80064</v>
      </c>
      <c r="F199" s="96">
        <f t="shared" ref="F199:F210" si="69">(E199/E186-1)*100</f>
        <v>27.636781022828714</v>
      </c>
      <c r="G199" s="43"/>
      <c r="H199" s="230" t="s">
        <v>297</v>
      </c>
      <c r="I199" s="233"/>
      <c r="J199" s="147">
        <v>61409</v>
      </c>
      <c r="K199" s="96">
        <f t="shared" ref="K199:K210" si="70">(J199/J186-1)*100</f>
        <v>16.927207296407019</v>
      </c>
      <c r="L199" s="118">
        <v>73014</v>
      </c>
      <c r="M199" s="96">
        <f t="shared" ref="M199:M210" si="71">(L199/L186-1)*100</f>
        <v>-9.2655648067602847</v>
      </c>
      <c r="N199" s="13"/>
    </row>
    <row r="200" spans="1:14">
      <c r="A200" s="6" t="s">
        <v>217</v>
      </c>
      <c r="B200" s="26"/>
      <c r="C200" s="43">
        <v>17359</v>
      </c>
      <c r="D200" s="96">
        <f t="shared" si="68"/>
        <v>-5.1783470803517755</v>
      </c>
      <c r="E200" s="43">
        <v>70628</v>
      </c>
      <c r="F200" s="96">
        <f t="shared" si="69"/>
        <v>7.7763535372032067</v>
      </c>
      <c r="G200" s="211"/>
      <c r="H200" s="230" t="s">
        <v>217</v>
      </c>
      <c r="I200" s="233"/>
      <c r="J200" s="147">
        <v>59407</v>
      </c>
      <c r="K200" s="96">
        <f t="shared" si="70"/>
        <v>2.4399917229962709</v>
      </c>
      <c r="L200" s="118">
        <v>63668</v>
      </c>
      <c r="M200" s="96">
        <f t="shared" si="71"/>
        <v>-3.6107368325435596</v>
      </c>
    </row>
    <row r="201" spans="1:14">
      <c r="A201" s="6" t="s">
        <v>1</v>
      </c>
      <c r="B201" s="26"/>
      <c r="C201" s="43">
        <v>22610</v>
      </c>
      <c r="D201" s="96">
        <f t="shared" si="68"/>
        <v>16.751006919343169</v>
      </c>
      <c r="E201" s="43">
        <v>62998</v>
      </c>
      <c r="F201" s="96">
        <f t="shared" si="69"/>
        <v>-10.087631661576225</v>
      </c>
      <c r="G201" s="204"/>
      <c r="H201" s="230" t="s">
        <v>1</v>
      </c>
      <c r="I201" s="233"/>
      <c r="J201" s="147">
        <v>69267</v>
      </c>
      <c r="K201" s="96">
        <f t="shared" si="70"/>
        <v>8.5128381871445882</v>
      </c>
      <c r="L201" s="118">
        <v>67033</v>
      </c>
      <c r="M201" s="96">
        <f t="shared" si="71"/>
        <v>-14.42668573033421</v>
      </c>
    </row>
    <row r="202" spans="1:14">
      <c r="A202" s="6" t="s">
        <v>2</v>
      </c>
      <c r="B202" s="26"/>
      <c r="C202" s="43">
        <v>18136</v>
      </c>
      <c r="D202" s="96">
        <f t="shared" si="68"/>
        <v>-0.6518761983018373</v>
      </c>
      <c r="E202" s="43">
        <v>45774</v>
      </c>
      <c r="F202" s="96">
        <f t="shared" si="69"/>
        <v>-21.763207821286347</v>
      </c>
      <c r="G202" s="204"/>
      <c r="H202" s="230" t="s">
        <v>2</v>
      </c>
      <c r="I202" s="233"/>
      <c r="J202" s="147">
        <v>65488</v>
      </c>
      <c r="K202" s="96">
        <f t="shared" si="70"/>
        <v>7.9377637130801704</v>
      </c>
      <c r="L202" s="118">
        <v>66071</v>
      </c>
      <c r="M202" s="96">
        <f t="shared" si="71"/>
        <v>-4.1435141526542596</v>
      </c>
    </row>
    <row r="203" spans="1:14">
      <c r="A203" s="6" t="s">
        <v>3</v>
      </c>
      <c r="B203" s="26"/>
      <c r="C203" s="43">
        <v>18593</v>
      </c>
      <c r="D203" s="96">
        <f t="shared" si="68"/>
        <v>-2.688461124852326E-2</v>
      </c>
      <c r="E203" s="43">
        <v>30515</v>
      </c>
      <c r="F203" s="96">
        <f t="shared" si="69"/>
        <v>-32.973839699518969</v>
      </c>
      <c r="G203" s="204"/>
      <c r="H203" s="230" t="s">
        <v>3</v>
      </c>
      <c r="I203" s="233"/>
      <c r="J203" s="147">
        <v>57379</v>
      </c>
      <c r="K203" s="96">
        <f t="shared" si="70"/>
        <v>2.3528362468783426</v>
      </c>
      <c r="L203" s="118">
        <v>59532</v>
      </c>
      <c r="M203" s="96">
        <f t="shared" si="71"/>
        <v>-8.7380426784400278</v>
      </c>
    </row>
    <row r="204" spans="1:14">
      <c r="A204" s="6" t="s">
        <v>4</v>
      </c>
      <c r="B204" s="26"/>
      <c r="C204" s="43">
        <v>17797</v>
      </c>
      <c r="D204" s="96">
        <f t="shared" si="68"/>
        <v>-11.470924737601351</v>
      </c>
      <c r="E204" s="43">
        <v>37554</v>
      </c>
      <c r="F204" s="96">
        <f t="shared" si="69"/>
        <v>-41.756878315084208</v>
      </c>
      <c r="G204" s="204"/>
      <c r="H204" s="230" t="s">
        <v>4</v>
      </c>
      <c r="I204" s="233"/>
      <c r="J204" s="147">
        <v>65047</v>
      </c>
      <c r="K204" s="96">
        <f t="shared" si="70"/>
        <v>9.5067340067340069</v>
      </c>
      <c r="L204" s="118">
        <v>65656</v>
      </c>
      <c r="M204" s="96">
        <f t="shared" si="71"/>
        <v>-3.0778996471856002</v>
      </c>
    </row>
    <row r="205" spans="1:14">
      <c r="A205" s="6" t="s">
        <v>5</v>
      </c>
      <c r="B205" s="26"/>
      <c r="C205" s="43">
        <v>16358</v>
      </c>
      <c r="D205" s="96">
        <f t="shared" si="68"/>
        <v>-8.7521615440397156</v>
      </c>
      <c r="E205" s="43">
        <v>38274</v>
      </c>
      <c r="F205" s="96">
        <f t="shared" si="69"/>
        <v>-28.639880674932417</v>
      </c>
      <c r="G205" s="204"/>
      <c r="H205" s="230" t="s">
        <v>232</v>
      </c>
      <c r="I205" s="233"/>
      <c r="J205" s="147">
        <v>66629</v>
      </c>
      <c r="K205" s="96">
        <f t="shared" si="70"/>
        <v>7.6067119947027528</v>
      </c>
      <c r="L205" s="118">
        <v>69243</v>
      </c>
      <c r="M205" s="96">
        <f t="shared" si="71"/>
        <v>-3.2716351190892001</v>
      </c>
    </row>
    <row r="206" spans="1:14">
      <c r="A206" s="6" t="s">
        <v>6</v>
      </c>
      <c r="B206" s="26"/>
      <c r="C206" s="43">
        <v>17972</v>
      </c>
      <c r="D206" s="96">
        <f t="shared" si="68"/>
        <v>-12.625796100928577</v>
      </c>
      <c r="E206" s="43">
        <v>43035</v>
      </c>
      <c r="F206" s="96">
        <f t="shared" si="69"/>
        <v>-38.511766134678304</v>
      </c>
      <c r="G206" s="204"/>
      <c r="H206" s="230" t="s">
        <v>233</v>
      </c>
      <c r="I206" s="233"/>
      <c r="J206" s="147">
        <v>58802</v>
      </c>
      <c r="K206" s="96">
        <f t="shared" si="70"/>
        <v>3.0746038423783428</v>
      </c>
      <c r="L206" s="118">
        <v>64477</v>
      </c>
      <c r="M206" s="96">
        <f t="shared" si="71"/>
        <v>-3.1586061880444549</v>
      </c>
    </row>
    <row r="207" spans="1:14">
      <c r="A207" s="6" t="s">
        <v>7</v>
      </c>
      <c r="B207" s="26"/>
      <c r="C207" s="43">
        <v>18521</v>
      </c>
      <c r="D207" s="96">
        <f t="shared" si="68"/>
        <v>-5.2003890054767909</v>
      </c>
      <c r="E207" s="43">
        <v>49111</v>
      </c>
      <c r="F207" s="96">
        <f t="shared" si="69"/>
        <v>-16.23857279301405</v>
      </c>
      <c r="G207" s="204"/>
      <c r="H207" s="230" t="s">
        <v>234</v>
      </c>
      <c r="I207" s="233"/>
      <c r="J207" s="147">
        <v>64133</v>
      </c>
      <c r="K207" s="96">
        <f t="shared" si="70"/>
        <v>0.48886730073174345</v>
      </c>
      <c r="L207" s="118">
        <v>65346</v>
      </c>
      <c r="M207" s="96">
        <f t="shared" si="71"/>
        <v>-11.022453397965714</v>
      </c>
    </row>
    <row r="208" spans="1:14">
      <c r="A208" s="6" t="s">
        <v>10</v>
      </c>
      <c r="B208" s="26"/>
      <c r="C208" s="43">
        <v>17819</v>
      </c>
      <c r="D208" s="96">
        <f t="shared" si="68"/>
        <v>-0.22397670642253509</v>
      </c>
      <c r="E208" s="43">
        <v>33543</v>
      </c>
      <c r="F208" s="96">
        <f t="shared" si="69"/>
        <v>-38.387641894125856</v>
      </c>
      <c r="G208" s="204"/>
      <c r="H208" s="230" t="s">
        <v>235</v>
      </c>
      <c r="I208" s="233"/>
      <c r="J208" s="147">
        <v>65413</v>
      </c>
      <c r="K208" s="96">
        <f t="shared" si="70"/>
        <v>-2.1832428633379641</v>
      </c>
      <c r="L208" s="118">
        <v>64365</v>
      </c>
      <c r="M208" s="96">
        <f t="shared" si="71"/>
        <v>-13.360972392349002</v>
      </c>
      <c r="N208" s="16"/>
    </row>
    <row r="209" spans="1:13">
      <c r="A209" s="6" t="s">
        <v>8</v>
      </c>
      <c r="B209" s="26"/>
      <c r="C209" s="43">
        <v>15001</v>
      </c>
      <c r="D209" s="96">
        <f t="shared" si="68"/>
        <v>-23.833460269103835</v>
      </c>
      <c r="E209" s="43">
        <v>41838</v>
      </c>
      <c r="F209" s="96">
        <f t="shared" si="69"/>
        <v>-26.031611329160921</v>
      </c>
      <c r="G209" s="204"/>
      <c r="H209" s="230" t="s">
        <v>236</v>
      </c>
      <c r="I209" s="233"/>
      <c r="J209" s="147">
        <v>59787</v>
      </c>
      <c r="K209" s="96">
        <f t="shared" si="70"/>
        <v>-3.3745454545454523</v>
      </c>
      <c r="L209" s="118">
        <v>63662</v>
      </c>
      <c r="M209" s="96">
        <f t="shared" si="71"/>
        <v>-10.161861620309608</v>
      </c>
    </row>
    <row r="210" spans="1:13">
      <c r="A210" s="6" t="s">
        <v>9</v>
      </c>
      <c r="B210" s="26"/>
      <c r="C210" s="43">
        <v>17096</v>
      </c>
      <c r="D210" s="96">
        <f t="shared" si="68"/>
        <v>-20.183015080069101</v>
      </c>
      <c r="E210" s="43">
        <v>37909</v>
      </c>
      <c r="F210" s="96">
        <f t="shared" si="69"/>
        <v>-55.33391460081063</v>
      </c>
      <c r="G210" s="204"/>
      <c r="H210" s="230" t="s">
        <v>237</v>
      </c>
      <c r="I210" s="233"/>
      <c r="J210" s="147">
        <v>63378</v>
      </c>
      <c r="K210" s="96">
        <f t="shared" si="70"/>
        <v>-8.0385385530630575</v>
      </c>
      <c r="L210" s="118">
        <v>61989</v>
      </c>
      <c r="M210" s="96">
        <f t="shared" si="71"/>
        <v>-17.975758858866808</v>
      </c>
    </row>
    <row r="211" spans="1:13">
      <c r="A211" s="6"/>
      <c r="B211" s="26"/>
      <c r="C211" s="43"/>
      <c r="D211" s="96"/>
      <c r="E211" s="43"/>
      <c r="F211" s="96"/>
      <c r="G211" s="204"/>
      <c r="H211" s="230"/>
      <c r="I211" s="233"/>
      <c r="J211" s="147"/>
      <c r="K211" s="96"/>
      <c r="L211" s="118"/>
      <c r="M211" s="96"/>
    </row>
    <row r="212" spans="1:13">
      <c r="A212" s="6" t="s">
        <v>302</v>
      </c>
      <c r="B212" s="26"/>
      <c r="C212" s="43">
        <v>14759</v>
      </c>
      <c r="D212" s="96">
        <f t="shared" ref="D212:D217" si="72">(C212/C199-1)*100</f>
        <v>-17.200561009817672</v>
      </c>
      <c r="E212" s="43">
        <v>35689</v>
      </c>
      <c r="F212" s="96">
        <f t="shared" ref="F212:F217" si="73">(E212/E199-1)*100</f>
        <v>-55.4244104716227</v>
      </c>
      <c r="G212" s="204"/>
      <c r="H212" s="230" t="s">
        <v>302</v>
      </c>
      <c r="I212" s="233"/>
      <c r="J212" s="147">
        <v>53505</v>
      </c>
      <c r="K212" s="96">
        <f t="shared" ref="K212:K223" si="74">(J212/J199-1)*100</f>
        <v>-12.87107752935237</v>
      </c>
      <c r="L212" s="118">
        <v>60075</v>
      </c>
      <c r="M212" s="96">
        <f t="shared" ref="M212:M223" si="75">(L212/L199-1)*100</f>
        <v>-17.721258936642293</v>
      </c>
    </row>
    <row r="213" spans="1:13">
      <c r="A213" s="6" t="s">
        <v>239</v>
      </c>
      <c r="B213" s="26"/>
      <c r="C213" s="43">
        <v>14381</v>
      </c>
      <c r="D213" s="96">
        <f t="shared" si="72"/>
        <v>-17.155366092516854</v>
      </c>
      <c r="E213" s="43">
        <v>35946</v>
      </c>
      <c r="F213" s="96">
        <f t="shared" si="73"/>
        <v>-49.105170753808693</v>
      </c>
      <c r="G213" s="204"/>
      <c r="H213" s="230" t="s">
        <v>239</v>
      </c>
      <c r="I213" s="233"/>
      <c r="J213" s="147">
        <v>57023</v>
      </c>
      <c r="K213" s="96">
        <f t="shared" si="74"/>
        <v>-4.0129951015873573</v>
      </c>
      <c r="L213" s="118">
        <v>54668</v>
      </c>
      <c r="M213" s="96">
        <f t="shared" si="75"/>
        <v>-14.135829616133687</v>
      </c>
    </row>
    <row r="214" spans="1:13">
      <c r="A214" s="6" t="s">
        <v>255</v>
      </c>
      <c r="B214" s="26"/>
      <c r="C214" s="43">
        <v>15272</v>
      </c>
      <c r="D214" s="96">
        <f t="shared" si="72"/>
        <v>-32.454666076957096</v>
      </c>
      <c r="E214" s="43">
        <v>36702</v>
      </c>
      <c r="F214" s="96">
        <f t="shared" si="73"/>
        <v>-41.74100765103654</v>
      </c>
      <c r="G214" s="204"/>
      <c r="H214" s="230" t="s">
        <v>255</v>
      </c>
      <c r="I214" s="233"/>
      <c r="J214" s="147">
        <v>64568</v>
      </c>
      <c r="K214" s="96">
        <f t="shared" si="74"/>
        <v>-6.7838942064763934</v>
      </c>
      <c r="L214" s="118">
        <v>57119</v>
      </c>
      <c r="M214" s="96">
        <f t="shared" si="75"/>
        <v>-14.789730431280113</v>
      </c>
    </row>
    <row r="215" spans="1:13">
      <c r="A215" s="6" t="s">
        <v>313</v>
      </c>
      <c r="B215" s="26"/>
      <c r="C215" s="43">
        <v>16353</v>
      </c>
      <c r="D215" s="96">
        <f t="shared" si="72"/>
        <v>-9.8312748125275675</v>
      </c>
      <c r="E215" s="43">
        <v>30369</v>
      </c>
      <c r="F215" s="96">
        <f t="shared" si="73"/>
        <v>-33.654476340280503</v>
      </c>
      <c r="G215" s="204"/>
      <c r="H215" s="230" t="s">
        <v>313</v>
      </c>
      <c r="I215" s="233"/>
      <c r="J215" s="147">
        <v>58896</v>
      </c>
      <c r="K215" s="96">
        <f t="shared" si="74"/>
        <v>-10.065966283899341</v>
      </c>
      <c r="L215" s="118">
        <v>50783</v>
      </c>
      <c r="M215" s="96">
        <f t="shared" si="75"/>
        <v>-23.138744683749302</v>
      </c>
    </row>
    <row r="216" spans="1:13">
      <c r="A216" s="6" t="s">
        <v>230</v>
      </c>
      <c r="B216" s="26"/>
      <c r="C216" s="43">
        <v>13867</v>
      </c>
      <c r="D216" s="96">
        <f t="shared" si="72"/>
        <v>-25.418168127790032</v>
      </c>
      <c r="E216" s="43">
        <v>27631</v>
      </c>
      <c r="F216" s="96">
        <f t="shared" si="73"/>
        <v>-9.4510896280517791</v>
      </c>
      <c r="G216" s="204"/>
      <c r="H216" s="230" t="s">
        <v>230</v>
      </c>
      <c r="I216" s="233"/>
      <c r="J216" s="147">
        <v>50919</v>
      </c>
      <c r="K216" s="96">
        <f t="shared" si="74"/>
        <v>-11.258474354729087</v>
      </c>
      <c r="L216" s="118">
        <v>51393</v>
      </c>
      <c r="M216" s="96">
        <f t="shared" si="75"/>
        <v>-13.671638782503525</v>
      </c>
    </row>
    <row r="217" spans="1:13">
      <c r="A217" s="6" t="s">
        <v>231</v>
      </c>
      <c r="B217" s="26"/>
      <c r="C217" s="43">
        <v>14132</v>
      </c>
      <c r="D217" s="96">
        <f t="shared" si="72"/>
        <v>-20.593358431196272</v>
      </c>
      <c r="E217" s="43">
        <v>26104</v>
      </c>
      <c r="F217" s="96">
        <f t="shared" si="73"/>
        <v>-30.489428556212385</v>
      </c>
      <c r="G217" s="204"/>
      <c r="H217" s="230" t="s">
        <v>231</v>
      </c>
      <c r="I217" s="233"/>
      <c r="J217" s="147">
        <v>60253</v>
      </c>
      <c r="K217" s="96">
        <f t="shared" si="74"/>
        <v>-7.3700554983319737</v>
      </c>
      <c r="L217" s="118">
        <v>53389</v>
      </c>
      <c r="M217" s="96">
        <f t="shared" si="75"/>
        <v>-18.683745583038871</v>
      </c>
    </row>
    <row r="218" spans="1:13">
      <c r="A218" s="6" t="s">
        <v>232</v>
      </c>
      <c r="B218" s="26"/>
      <c r="C218" s="43">
        <v>14486</v>
      </c>
      <c r="D218" s="96">
        <f t="shared" ref="D218:D223" si="76">(C218/C205-1)*100</f>
        <v>-11.443941802176305</v>
      </c>
      <c r="E218" s="43">
        <v>29512</v>
      </c>
      <c r="F218" s="96">
        <f t="shared" ref="F218:F223" si="77">(E218/E205-1)*100</f>
        <v>-22.892825416731988</v>
      </c>
      <c r="G218" s="204"/>
      <c r="H218" s="230" t="s">
        <v>232</v>
      </c>
      <c r="I218" s="233"/>
      <c r="J218" s="147">
        <v>57284</v>
      </c>
      <c r="K218" s="96">
        <f t="shared" si="74"/>
        <v>-14.025424364766092</v>
      </c>
      <c r="L218" s="118">
        <v>52239</v>
      </c>
      <c r="M218" s="96">
        <f t="shared" si="75"/>
        <v>-24.556994930895538</v>
      </c>
    </row>
    <row r="219" spans="1:13">
      <c r="A219" s="6" t="s">
        <v>233</v>
      </c>
      <c r="B219" s="26"/>
      <c r="C219" s="43">
        <v>13310</v>
      </c>
      <c r="D219" s="96">
        <f t="shared" si="76"/>
        <v>-25.940351658134876</v>
      </c>
      <c r="E219" s="43">
        <v>34243</v>
      </c>
      <c r="F219" s="96">
        <f t="shared" si="77"/>
        <v>-20.429882653654008</v>
      </c>
      <c r="G219" s="204"/>
      <c r="H219" s="230" t="s">
        <v>233</v>
      </c>
      <c r="I219" s="233"/>
      <c r="J219" s="147">
        <v>53164</v>
      </c>
      <c r="K219" s="96">
        <f t="shared" si="74"/>
        <v>-9.5881092479847663</v>
      </c>
      <c r="L219" s="118">
        <v>53510</v>
      </c>
      <c r="M219" s="96">
        <f t="shared" si="75"/>
        <v>-17.009166059214909</v>
      </c>
    </row>
    <row r="220" spans="1:13">
      <c r="A220" s="6" t="s">
        <v>234</v>
      </c>
      <c r="B220" s="26"/>
      <c r="C220" s="43">
        <v>13958</v>
      </c>
      <c r="D220" s="96">
        <f t="shared" si="76"/>
        <v>-24.636898655580154</v>
      </c>
      <c r="E220" s="43">
        <v>29229</v>
      </c>
      <c r="F220" s="96">
        <f t="shared" si="77"/>
        <v>-40.483801999552036</v>
      </c>
      <c r="G220" s="204"/>
      <c r="H220" s="230" t="s">
        <v>234</v>
      </c>
      <c r="I220" s="233"/>
      <c r="J220" s="147">
        <v>59689</v>
      </c>
      <c r="K220" s="96">
        <f t="shared" si="74"/>
        <v>-6.9293499446462796</v>
      </c>
      <c r="L220" s="118">
        <v>54824</v>
      </c>
      <c r="M220" s="96">
        <f t="shared" si="75"/>
        <v>-16.101980228323075</v>
      </c>
    </row>
    <row r="221" spans="1:13">
      <c r="A221" s="6" t="s">
        <v>235</v>
      </c>
      <c r="B221" s="26"/>
      <c r="C221" s="43">
        <v>13354</v>
      </c>
      <c r="D221" s="96">
        <f t="shared" si="76"/>
        <v>-25.057522868847858</v>
      </c>
      <c r="E221" s="43">
        <v>34536</v>
      </c>
      <c r="F221" s="96">
        <f t="shared" si="77"/>
        <v>2.9603792147392838</v>
      </c>
      <c r="G221" s="204"/>
      <c r="H221" s="230" t="s">
        <v>235</v>
      </c>
      <c r="I221" s="233"/>
      <c r="J221" s="147">
        <v>58702</v>
      </c>
      <c r="K221" s="96">
        <f t="shared" si="74"/>
        <v>-10.259428553957161</v>
      </c>
      <c r="L221" s="118">
        <v>53891</v>
      </c>
      <c r="M221" s="96">
        <f t="shared" si="75"/>
        <v>-16.272819078691835</v>
      </c>
    </row>
    <row r="222" spans="1:13">
      <c r="A222" s="6" t="s">
        <v>311</v>
      </c>
      <c r="B222" s="26"/>
      <c r="C222" s="43">
        <v>13128</v>
      </c>
      <c r="D222" s="96">
        <f t="shared" si="76"/>
        <v>-12.485834277714813</v>
      </c>
      <c r="E222" s="43">
        <v>40531</v>
      </c>
      <c r="F222" s="96">
        <f t="shared" si="77"/>
        <v>-3.1239542999187297</v>
      </c>
      <c r="G222" s="204"/>
      <c r="H222" s="230" t="s">
        <v>236</v>
      </c>
      <c r="I222" s="233"/>
      <c r="J222" s="147">
        <v>59564</v>
      </c>
      <c r="K222" s="96">
        <f t="shared" si="74"/>
        <v>-0.37299078394968932</v>
      </c>
      <c r="L222" s="118">
        <v>58099</v>
      </c>
      <c r="M222" s="96">
        <f t="shared" si="75"/>
        <v>-8.7383368414438714</v>
      </c>
    </row>
    <row r="223" spans="1:13">
      <c r="A223" s="6" t="s">
        <v>312</v>
      </c>
      <c r="B223" s="26"/>
      <c r="C223" s="43">
        <v>17217</v>
      </c>
      <c r="D223" s="96">
        <f t="shared" si="76"/>
        <v>0.70776789892372793</v>
      </c>
      <c r="E223" s="43">
        <v>36245</v>
      </c>
      <c r="F223" s="96">
        <f t="shared" si="77"/>
        <v>-4.3894589675275046</v>
      </c>
      <c r="G223" s="204"/>
      <c r="H223" s="230" t="s">
        <v>237</v>
      </c>
      <c r="I223" s="233"/>
      <c r="J223" s="147">
        <v>66789</v>
      </c>
      <c r="K223" s="96">
        <f t="shared" si="74"/>
        <v>5.3819937517750605</v>
      </c>
      <c r="L223" s="118">
        <v>60430</v>
      </c>
      <c r="M223" s="96">
        <f t="shared" si="75"/>
        <v>-2.514962332026649</v>
      </c>
    </row>
    <row r="224" spans="1:13">
      <c r="A224" s="6"/>
      <c r="B224" s="26"/>
      <c r="C224" s="43"/>
      <c r="D224" s="96"/>
      <c r="E224" s="43"/>
      <c r="F224" s="96"/>
      <c r="H224" s="6"/>
      <c r="I224" s="26"/>
      <c r="J224" s="27"/>
      <c r="K224" s="96"/>
      <c r="L224" s="46"/>
      <c r="M224" s="96"/>
    </row>
    <row r="225" spans="1:13">
      <c r="A225" s="6" t="s">
        <v>352</v>
      </c>
      <c r="B225" s="26"/>
      <c r="C225" s="13">
        <v>12306</v>
      </c>
      <c r="D225" s="72">
        <f t="shared" ref="D225:D230" si="78">(C225/C212-1)*100</f>
        <v>-16.620367233552415</v>
      </c>
      <c r="E225" s="13">
        <v>40598</v>
      </c>
      <c r="F225" s="72">
        <f t="shared" ref="F225:F230" si="79">(E225/E212-1)*100</f>
        <v>13.754938496455482</v>
      </c>
      <c r="H225" s="6" t="s">
        <v>352</v>
      </c>
      <c r="I225" s="26"/>
      <c r="J225" s="147">
        <v>54209</v>
      </c>
      <c r="K225" s="96">
        <f t="shared" ref="K225:K230" si="80">(J225/J212-1)*100</f>
        <v>1.3157648817867518</v>
      </c>
      <c r="L225" s="118">
        <v>65260</v>
      </c>
      <c r="M225" s="96">
        <f t="shared" ref="M225:M230" si="81">(L225/L212-1)*100</f>
        <v>8.6308780690803175</v>
      </c>
    </row>
    <row r="226" spans="1:13">
      <c r="A226" s="6" t="s">
        <v>239</v>
      </c>
      <c r="B226" s="26"/>
      <c r="C226" s="13">
        <v>15795</v>
      </c>
      <c r="D226" s="72">
        <f t="shared" si="78"/>
        <v>9.8324177734510734</v>
      </c>
      <c r="E226" s="13">
        <v>47863</v>
      </c>
      <c r="F226" s="72">
        <f t="shared" si="79"/>
        <v>33.152506537584145</v>
      </c>
      <c r="H226" s="6" t="s">
        <v>239</v>
      </c>
      <c r="I226" s="26"/>
      <c r="J226" s="27">
        <v>63471</v>
      </c>
      <c r="K226" s="96">
        <f t="shared" si="80"/>
        <v>11.307717938375749</v>
      </c>
      <c r="L226" s="118">
        <v>55426</v>
      </c>
      <c r="M226" s="96">
        <f t="shared" si="81"/>
        <v>1.3865515475232293</v>
      </c>
    </row>
    <row r="227" spans="1:13">
      <c r="A227" s="6" t="s">
        <v>255</v>
      </c>
      <c r="B227" s="26"/>
      <c r="C227" s="13">
        <v>17159</v>
      </c>
      <c r="D227" s="72">
        <f t="shared" si="78"/>
        <v>12.355945521215306</v>
      </c>
      <c r="E227" s="13">
        <v>37653</v>
      </c>
      <c r="F227" s="72">
        <f t="shared" si="79"/>
        <v>2.5911394474415594</v>
      </c>
      <c r="H227" s="6" t="s">
        <v>255</v>
      </c>
      <c r="I227" s="26"/>
      <c r="J227" s="27">
        <v>72280</v>
      </c>
      <c r="K227" s="96">
        <f t="shared" si="80"/>
        <v>11.943997026390774</v>
      </c>
      <c r="L227" s="118">
        <v>66245</v>
      </c>
      <c r="M227" s="96">
        <f t="shared" si="81"/>
        <v>15.977170468670664</v>
      </c>
    </row>
    <row r="228" spans="1:13">
      <c r="A228" s="6" t="s">
        <v>313</v>
      </c>
      <c r="B228" s="26"/>
      <c r="C228" s="13">
        <v>15814</v>
      </c>
      <c r="D228" s="72">
        <f t="shared" si="78"/>
        <v>-3.2960313092398996</v>
      </c>
      <c r="E228" s="13">
        <v>35836</v>
      </c>
      <c r="F228" s="72">
        <f t="shared" si="79"/>
        <v>18.001909842273367</v>
      </c>
      <c r="H228" s="6" t="s">
        <v>313</v>
      </c>
      <c r="I228" s="26"/>
      <c r="J228" s="27">
        <v>63302</v>
      </c>
      <c r="K228" s="96">
        <f t="shared" si="80"/>
        <v>7.480983428416188</v>
      </c>
      <c r="L228" s="118">
        <v>58519</v>
      </c>
      <c r="M228" s="96">
        <f t="shared" si="81"/>
        <v>15.233444262843875</v>
      </c>
    </row>
    <row r="229" spans="1:13">
      <c r="A229" s="6" t="s">
        <v>230</v>
      </c>
      <c r="B229" s="26"/>
      <c r="C229" s="137">
        <v>17328</v>
      </c>
      <c r="D229" s="237">
        <f t="shared" si="78"/>
        <v>24.958534650609355</v>
      </c>
      <c r="E229" s="137">
        <v>34998</v>
      </c>
      <c r="F229" s="237">
        <f t="shared" si="79"/>
        <v>26.662082443632151</v>
      </c>
      <c r="H229" s="6" t="s">
        <v>230</v>
      </c>
      <c r="I229" s="26"/>
      <c r="J229" s="238">
        <v>58516</v>
      </c>
      <c r="K229" s="237">
        <f t="shared" si="80"/>
        <v>14.919774543883424</v>
      </c>
      <c r="L229" s="136">
        <v>60560</v>
      </c>
      <c r="M229" s="237">
        <f t="shared" si="81"/>
        <v>17.83705952172474</v>
      </c>
    </row>
    <row r="230" spans="1:13">
      <c r="A230" s="6" t="s">
        <v>231</v>
      </c>
      <c r="B230" s="26"/>
      <c r="C230" s="137">
        <v>15145</v>
      </c>
      <c r="D230" s="237">
        <f t="shared" si="78"/>
        <v>7.1681290687800825</v>
      </c>
      <c r="E230" s="137">
        <v>32142</v>
      </c>
      <c r="F230" s="237">
        <f t="shared" si="79"/>
        <v>23.130554704259886</v>
      </c>
      <c r="H230" s="6" t="s">
        <v>231</v>
      </c>
      <c r="I230" s="26"/>
      <c r="J230" s="238">
        <v>66080</v>
      </c>
      <c r="K230" s="237">
        <f t="shared" si="80"/>
        <v>9.6708877566262341</v>
      </c>
      <c r="L230" s="136">
        <v>61747</v>
      </c>
      <c r="M230" s="237">
        <f t="shared" si="81"/>
        <v>15.654910187491812</v>
      </c>
    </row>
    <row r="231" spans="1:13">
      <c r="A231" s="6" t="s">
        <v>232</v>
      </c>
      <c r="B231" s="26"/>
      <c r="C231" s="137">
        <v>15908</v>
      </c>
      <c r="D231" s="237">
        <f t="shared" ref="D231:D236" si="82">(C231/C218-1)*100</f>
        <v>9.816374430484597</v>
      </c>
      <c r="E231" s="137">
        <v>42981</v>
      </c>
      <c r="F231" s="237">
        <f t="shared" ref="F231:F236" si="83">(E231/E218-1)*100</f>
        <v>45.63906207644348</v>
      </c>
      <c r="H231" s="6" t="s">
        <v>232</v>
      </c>
      <c r="I231" s="26"/>
      <c r="J231" s="238">
        <v>64946</v>
      </c>
      <c r="K231" s="237">
        <f t="shared" ref="K231:K236" si="84">(J231/J218-1)*100</f>
        <v>13.375462607359822</v>
      </c>
      <c r="L231" s="136">
        <v>60880</v>
      </c>
      <c r="M231" s="237">
        <f t="shared" ref="M231:M236" si="85">(L231/L218-1)*100</f>
        <v>16.541281418097586</v>
      </c>
    </row>
    <row r="232" spans="1:13">
      <c r="A232" s="6" t="s">
        <v>233</v>
      </c>
      <c r="B232" s="26"/>
      <c r="C232" s="137">
        <v>16197</v>
      </c>
      <c r="D232" s="237">
        <f t="shared" si="82"/>
        <v>21.69045830202856</v>
      </c>
      <c r="E232" s="137">
        <v>35942</v>
      </c>
      <c r="F232" s="237">
        <f t="shared" si="83"/>
        <v>4.9615979908302466</v>
      </c>
      <c r="H232" s="6" t="s">
        <v>233</v>
      </c>
      <c r="I232" s="26"/>
      <c r="J232" s="238">
        <v>62785</v>
      </c>
      <c r="K232" s="237">
        <f t="shared" si="84"/>
        <v>18.096832443006548</v>
      </c>
      <c r="L232" s="136">
        <v>61817</v>
      </c>
      <c r="M232" s="237">
        <f t="shared" si="85"/>
        <v>15.524201083909549</v>
      </c>
    </row>
    <row r="233" spans="1:13">
      <c r="A233" s="6" t="s">
        <v>234</v>
      </c>
      <c r="B233" s="26"/>
      <c r="C233" s="137">
        <v>16306</v>
      </c>
      <c r="D233" s="237">
        <f t="shared" si="82"/>
        <v>16.82189425419114</v>
      </c>
      <c r="E233" s="137">
        <v>28398</v>
      </c>
      <c r="F233" s="237">
        <f t="shared" si="83"/>
        <v>-2.843066817202089</v>
      </c>
      <c r="H233" s="6" t="s">
        <v>234</v>
      </c>
      <c r="I233" s="26"/>
      <c r="J233" s="238">
        <v>68107</v>
      </c>
      <c r="K233" s="237">
        <f t="shared" si="84"/>
        <v>14.103101073899715</v>
      </c>
      <c r="L233" s="136">
        <v>61569</v>
      </c>
      <c r="M233" s="237">
        <f t="shared" si="85"/>
        <v>12.303005982781269</v>
      </c>
    </row>
    <row r="234" spans="1:13">
      <c r="A234" s="6" t="s">
        <v>235</v>
      </c>
      <c r="B234" s="26"/>
      <c r="C234" s="43">
        <v>16263</v>
      </c>
      <c r="D234" s="237">
        <f t="shared" si="82"/>
        <v>21.783735210423849</v>
      </c>
      <c r="E234" s="43">
        <v>28190</v>
      </c>
      <c r="F234" s="237">
        <f t="shared" si="83"/>
        <v>-18.375028955293025</v>
      </c>
      <c r="H234" s="6" t="s">
        <v>235</v>
      </c>
      <c r="I234" s="26"/>
      <c r="J234" s="238">
        <v>66929</v>
      </c>
      <c r="K234" s="237">
        <f t="shared" si="84"/>
        <v>14.014854689789114</v>
      </c>
      <c r="L234" s="136">
        <v>64144</v>
      </c>
      <c r="M234" s="237">
        <f t="shared" si="85"/>
        <v>19.025440240485423</v>
      </c>
    </row>
    <row r="235" spans="1:13">
      <c r="A235" s="6" t="s">
        <v>311</v>
      </c>
      <c r="B235" s="26"/>
      <c r="C235" s="43">
        <v>16601</v>
      </c>
      <c r="D235" s="237">
        <f t="shared" si="82"/>
        <v>26.454905545399154</v>
      </c>
      <c r="E235" s="43">
        <v>32974</v>
      </c>
      <c r="F235" s="237">
        <f t="shared" si="83"/>
        <v>-18.644987787125899</v>
      </c>
      <c r="H235" s="6" t="s">
        <v>311</v>
      </c>
      <c r="I235" s="26"/>
      <c r="J235" s="238">
        <v>69200</v>
      </c>
      <c r="K235" s="237">
        <f t="shared" si="84"/>
        <v>16.177556913571966</v>
      </c>
      <c r="L235" s="136">
        <v>68148</v>
      </c>
      <c r="M235" s="237">
        <f t="shared" si="85"/>
        <v>17.296339007556071</v>
      </c>
    </row>
    <row r="236" spans="1:13">
      <c r="A236" s="6" t="s">
        <v>312</v>
      </c>
      <c r="B236" s="26"/>
      <c r="C236" s="43">
        <v>17390</v>
      </c>
      <c r="D236" s="237">
        <f t="shared" si="82"/>
        <v>1.0048208166347106</v>
      </c>
      <c r="E236" s="43">
        <v>45738</v>
      </c>
      <c r="F236" s="237">
        <f t="shared" si="83"/>
        <v>26.191198786039461</v>
      </c>
      <c r="H236" s="6" t="s">
        <v>312</v>
      </c>
      <c r="I236" s="26"/>
      <c r="J236" s="238">
        <v>73039</v>
      </c>
      <c r="K236" s="237">
        <f t="shared" si="84"/>
        <v>9.357828384913681</v>
      </c>
      <c r="L236" s="136">
        <v>69477</v>
      </c>
      <c r="M236" s="237">
        <f t="shared" si="85"/>
        <v>14.971040873738218</v>
      </c>
    </row>
    <row r="237" spans="1:13">
      <c r="A237" s="45"/>
      <c r="B237" s="16"/>
      <c r="C237" s="144"/>
      <c r="D237" s="16"/>
      <c r="E237" s="16"/>
      <c r="F237" s="16"/>
      <c r="G237" s="16"/>
      <c r="H237" s="16"/>
      <c r="I237" s="16"/>
      <c r="J237" s="144"/>
      <c r="K237" s="16"/>
      <c r="L237" s="16"/>
      <c r="M237" s="16"/>
    </row>
    <row r="238" spans="1:13">
      <c r="A238" s="6" t="s">
        <v>393</v>
      </c>
      <c r="B238" s="26"/>
      <c r="C238" s="13">
        <v>14663</v>
      </c>
      <c r="D238" s="72">
        <f t="shared" ref="D238" si="86">(C238/C225-1)*100</f>
        <v>19.15325857305379</v>
      </c>
      <c r="E238" s="13">
        <v>44562</v>
      </c>
      <c r="F238" s="72">
        <f t="shared" ref="F238" si="87">(E238/E225-1)*100</f>
        <v>9.7640277846199339</v>
      </c>
      <c r="H238" s="6" t="s">
        <v>393</v>
      </c>
      <c r="I238" s="26"/>
      <c r="J238" s="147">
        <v>60860</v>
      </c>
      <c r="K238" s="96">
        <f t="shared" ref="K238" si="88">(J238/J225-1)*100</f>
        <v>12.269180394399459</v>
      </c>
      <c r="L238" s="118">
        <v>70498</v>
      </c>
      <c r="M238" s="96">
        <f t="shared" ref="M238" si="89">(L238/L225-1)*100</f>
        <v>8.0263561140055053</v>
      </c>
    </row>
    <row r="239" spans="1:13">
      <c r="A239" s="6" t="s">
        <v>239</v>
      </c>
      <c r="B239" s="26"/>
      <c r="C239" s="137">
        <v>15810</v>
      </c>
      <c r="D239" s="237">
        <f t="shared" ref="D239" si="90">(C239/C226-1)*100</f>
        <v>9.496676163343043E-2</v>
      </c>
      <c r="E239" s="137">
        <v>44632</v>
      </c>
      <c r="F239" s="237">
        <f t="shared" ref="F239" si="91">(E239/E226-1)*100</f>
        <v>-6.7505171008921288</v>
      </c>
      <c r="H239" s="6" t="s">
        <v>239</v>
      </c>
      <c r="I239" s="26"/>
      <c r="J239" s="238">
        <v>64628</v>
      </c>
      <c r="K239" s="237">
        <f t="shared" ref="K239" si="92">(J239/J226-1)*100</f>
        <v>1.8228797403538666</v>
      </c>
      <c r="L239" s="136">
        <v>64767</v>
      </c>
      <c r="M239" s="237">
        <f t="shared" ref="M239" si="93">(L239/L226-1)*100</f>
        <v>16.853101432540683</v>
      </c>
    </row>
    <row r="240" spans="1:13">
      <c r="A240" s="6" t="s">
        <v>255</v>
      </c>
      <c r="B240" s="26"/>
      <c r="C240" s="137">
        <v>17575</v>
      </c>
      <c r="D240" s="237">
        <f t="shared" ref="D240:D245" si="94">(C240/C227-1)*100</f>
        <v>2.4243837053441242</v>
      </c>
      <c r="E240" s="137">
        <v>37510</v>
      </c>
      <c r="F240" s="237">
        <f t="shared" ref="F240" si="95">(E240/E227-1)*100</f>
        <v>-0.37978381536664108</v>
      </c>
      <c r="H240" s="6" t="s">
        <v>255</v>
      </c>
      <c r="I240" s="26"/>
      <c r="J240" s="238">
        <v>73821</v>
      </c>
      <c r="K240" s="237">
        <f t="shared" ref="K240" si="96">(J240/J227-1)*100</f>
        <v>2.1319867183176466</v>
      </c>
      <c r="L240" s="136">
        <v>65979</v>
      </c>
      <c r="M240" s="237">
        <f t="shared" ref="M240" si="97">(L240/L227-1)*100</f>
        <v>-0.40153973884821115</v>
      </c>
    </row>
    <row r="241" spans="1:13">
      <c r="A241" s="6" t="s">
        <v>313</v>
      </c>
      <c r="B241" s="26"/>
      <c r="C241" s="137">
        <v>15991</v>
      </c>
      <c r="D241" s="237">
        <f t="shared" si="94"/>
        <v>1.1192614139370116</v>
      </c>
      <c r="E241" s="137">
        <v>36429</v>
      </c>
      <c r="F241" s="237">
        <f t="shared" ref="F241" si="98">(E241/E228-1)*100</f>
        <v>1.6547605759571482</v>
      </c>
      <c r="H241" s="6" t="s">
        <v>313</v>
      </c>
      <c r="I241" s="26"/>
      <c r="J241" s="238">
        <v>68223</v>
      </c>
      <c r="K241" s="237">
        <f t="shared" ref="K241" si="99">(J241/J228-1)*100</f>
        <v>7.7738460080250205</v>
      </c>
      <c r="L241" s="136">
        <v>62013</v>
      </c>
      <c r="M241" s="237">
        <f t="shared" ref="M241" si="100">(L241/L228-1)*100</f>
        <v>5.9707103675729289</v>
      </c>
    </row>
    <row r="242" spans="1:13">
      <c r="A242" s="6" t="s">
        <v>230</v>
      </c>
      <c r="B242" s="26"/>
      <c r="C242" s="137">
        <v>16809</v>
      </c>
      <c r="D242" s="237">
        <f t="shared" si="94"/>
        <v>-2.9951523545706404</v>
      </c>
      <c r="E242" s="137">
        <v>26692</v>
      </c>
      <c r="F242" s="237">
        <f t="shared" ref="F242" si="101">(E242/E229-1)*100</f>
        <v>-23.732784730556034</v>
      </c>
      <c r="H242" s="6" t="s">
        <v>230</v>
      </c>
      <c r="I242" s="26"/>
      <c r="J242" s="238">
        <v>63269</v>
      </c>
      <c r="K242" s="237">
        <f t="shared" ref="K242" si="102">(J242/J229-1)*100</f>
        <v>8.1225647686102853</v>
      </c>
      <c r="L242" s="136">
        <v>69042</v>
      </c>
      <c r="M242" s="237">
        <f t="shared" ref="M242" si="103">(L242/L229-1)*100</f>
        <v>14.005944517833546</v>
      </c>
    </row>
    <row r="243" spans="1:13">
      <c r="A243" s="6" t="s">
        <v>231</v>
      </c>
      <c r="B243" s="26"/>
      <c r="C243" s="137">
        <v>17543</v>
      </c>
      <c r="D243" s="237">
        <f t="shared" si="94"/>
        <v>15.833608451634195</v>
      </c>
      <c r="E243" s="137">
        <v>45159</v>
      </c>
      <c r="F243" s="237">
        <f t="shared" ref="F243" si="104">(E243/E230-1)*100</f>
        <v>40.498413291021087</v>
      </c>
      <c r="H243" s="6" t="s">
        <v>231</v>
      </c>
      <c r="I243" s="26"/>
      <c r="J243" s="238">
        <v>70538</v>
      </c>
      <c r="K243" s="237">
        <f t="shared" ref="K243" si="105">(J243/J230-1)*100</f>
        <v>6.7463680387409131</v>
      </c>
      <c r="L243" s="136">
        <v>63261</v>
      </c>
      <c r="M243" s="237">
        <f t="shared" ref="M243" si="106">(L243/L230-1)*100</f>
        <v>2.4519409849871332</v>
      </c>
    </row>
    <row r="244" spans="1:13">
      <c r="A244" s="6" t="s">
        <v>232</v>
      </c>
      <c r="B244" s="26"/>
      <c r="C244" s="137">
        <v>14706</v>
      </c>
      <c r="D244" s="237">
        <f t="shared" si="94"/>
        <v>-7.5559466934875585</v>
      </c>
      <c r="E244" s="137">
        <v>37994</v>
      </c>
      <c r="F244" s="237">
        <f t="shared" ref="F244" si="107">(E244/E231-1)*100</f>
        <v>-11.602801237756221</v>
      </c>
      <c r="H244" s="6" t="s">
        <v>232</v>
      </c>
      <c r="I244" s="26"/>
      <c r="J244" s="238">
        <v>67479</v>
      </c>
      <c r="K244" s="237">
        <f t="shared" ref="K244" si="108">(J244/J231-1)*100</f>
        <v>3.9001632125150065</v>
      </c>
      <c r="L244" s="136">
        <v>69753</v>
      </c>
      <c r="M244" s="237">
        <f t="shared" ref="M244" si="109">(L244/L231-1)*100</f>
        <v>14.574572930354801</v>
      </c>
    </row>
    <row r="245" spans="1:13">
      <c r="A245" s="6" t="s">
        <v>233</v>
      </c>
      <c r="B245" s="26"/>
      <c r="C245" s="137">
        <v>19604</v>
      </c>
      <c r="D245" s="237">
        <f t="shared" si="94"/>
        <v>21.034759523368528</v>
      </c>
      <c r="E245" s="137">
        <v>52186</v>
      </c>
      <c r="F245" s="237">
        <f t="shared" ref="F245" si="110">(E245/E232-1)*100</f>
        <v>45.19503644761005</v>
      </c>
      <c r="H245" s="6" t="s">
        <v>233</v>
      </c>
      <c r="I245" s="26"/>
      <c r="J245" s="238">
        <v>66878</v>
      </c>
      <c r="K245" s="237">
        <f t="shared" ref="K245" si="111">(J245/J232-1)*100</f>
        <v>6.5190730269969022</v>
      </c>
      <c r="L245" s="136">
        <v>71359</v>
      </c>
      <c r="M245" s="237">
        <f t="shared" ref="M245" si="112">(L245/L232-1)*100</f>
        <v>15.435883333063716</v>
      </c>
    </row>
    <row r="246" spans="1:13">
      <c r="A246" s="6" t="s">
        <v>234</v>
      </c>
      <c r="B246" s="26"/>
      <c r="C246" s="137">
        <v>14852</v>
      </c>
      <c r="D246" s="237">
        <f t="shared" ref="D246" si="113">(C246/C233-1)*100</f>
        <v>-8.9169630810744476</v>
      </c>
      <c r="E246" s="137">
        <v>39315</v>
      </c>
      <c r="F246" s="237">
        <f t="shared" ref="F246" si="114">(E246/E233-1)*100</f>
        <v>38.442848087893509</v>
      </c>
      <c r="H246" s="6" t="s">
        <v>234</v>
      </c>
      <c r="I246" s="26"/>
      <c r="J246" s="238">
        <v>67168</v>
      </c>
      <c r="K246" s="237">
        <f t="shared" ref="K246" si="115">(J246/J233-1)*100</f>
        <v>-1.3787129076306415</v>
      </c>
      <c r="L246" s="136">
        <v>65927</v>
      </c>
      <c r="M246" s="237">
        <f t="shared" ref="M246" si="116">(L246/L233-1)*100</f>
        <v>7.0782374246780133</v>
      </c>
    </row>
    <row r="247" spans="1:13">
      <c r="A247" s="6" t="s">
        <v>235</v>
      </c>
      <c r="B247" s="26"/>
      <c r="C247" s="137">
        <v>18731</v>
      </c>
      <c r="D247" s="237">
        <f t="shared" ref="D247" si="117">(C247/C234-1)*100</f>
        <v>15.175551866199344</v>
      </c>
      <c r="E247" s="137">
        <v>39228</v>
      </c>
      <c r="F247" s="237">
        <f t="shared" ref="F247" si="118">(E247/E234-1)*100</f>
        <v>39.155728981908489</v>
      </c>
      <c r="H247" s="6" t="s">
        <v>235</v>
      </c>
      <c r="I247" s="26"/>
      <c r="J247" s="238">
        <v>72435</v>
      </c>
      <c r="K247" s="237">
        <f t="shared" ref="K247" si="119">(J247/J234-1)*100</f>
        <v>8.2266282179623182</v>
      </c>
      <c r="L247" s="136">
        <v>76997</v>
      </c>
      <c r="M247" s="237">
        <f t="shared" ref="M247" si="120">(L247/L234-1)*100</f>
        <v>20.037727612871038</v>
      </c>
    </row>
    <row r="248" spans="1:13">
      <c r="A248" s="6" t="s">
        <v>311</v>
      </c>
      <c r="B248" s="26"/>
      <c r="C248" s="137">
        <v>17135</v>
      </c>
      <c r="D248" s="237">
        <f t="shared" ref="D248" si="121">(C248/C235-1)*100</f>
        <v>3.216673694355765</v>
      </c>
      <c r="E248" s="137">
        <v>40601</v>
      </c>
      <c r="F248" s="237">
        <f t="shared" ref="F248" si="122">(E248/E235-1)*100</f>
        <v>23.130345120397887</v>
      </c>
      <c r="H248" s="6" t="s">
        <v>311</v>
      </c>
      <c r="I248" s="26"/>
      <c r="J248" s="238">
        <v>69271</v>
      </c>
      <c r="K248" s="237">
        <f t="shared" ref="K248" si="123">(J248/J235-1)*100</f>
        <v>0.1026011560693707</v>
      </c>
      <c r="L248" s="136">
        <v>76662</v>
      </c>
      <c r="M248" s="237">
        <f t="shared" ref="M248" si="124">(L248/L235-1)*100</f>
        <v>12.493396724775497</v>
      </c>
    </row>
    <row r="249" spans="1:13">
      <c r="A249" s="45" t="s">
        <v>312</v>
      </c>
      <c r="B249" s="26"/>
      <c r="C249" s="41">
        <v>19316</v>
      </c>
      <c r="D249" s="237">
        <f t="shared" ref="D249" si="125">(C249/C236-1)*100</f>
        <v>11.075330649798731</v>
      </c>
      <c r="E249" s="135">
        <v>46365</v>
      </c>
      <c r="F249" s="237">
        <f t="shared" ref="F249" si="126">(E249/E236-1)*100</f>
        <v>1.3708513708513781</v>
      </c>
      <c r="G249" s="16"/>
      <c r="H249" s="45" t="s">
        <v>312</v>
      </c>
      <c r="I249" s="26"/>
      <c r="J249" s="238">
        <v>70218</v>
      </c>
      <c r="K249" s="237">
        <f t="shared" ref="K249" si="127">(J249/J236-1)*100</f>
        <v>-3.8623201303413235</v>
      </c>
      <c r="L249" s="141">
        <v>70775</v>
      </c>
      <c r="M249" s="237">
        <f t="shared" ref="M249" si="128">(L249/L236-1)*100</f>
        <v>1.8682441671344474</v>
      </c>
    </row>
    <row r="250" spans="1:13">
      <c r="A250" s="45"/>
      <c r="B250" s="26"/>
      <c r="C250" s="41"/>
      <c r="D250" s="237"/>
      <c r="E250" s="135"/>
      <c r="F250" s="237"/>
      <c r="G250" s="16"/>
      <c r="H250" s="45"/>
      <c r="I250" s="26"/>
      <c r="J250" s="238"/>
      <c r="K250" s="237"/>
      <c r="L250" s="141"/>
      <c r="M250" s="237"/>
    </row>
    <row r="251" spans="1:13">
      <c r="A251" s="6" t="s">
        <v>407</v>
      </c>
      <c r="B251" s="26"/>
      <c r="C251" s="13">
        <v>14376</v>
      </c>
      <c r="D251" s="72">
        <f t="shared" ref="D251:D261" si="129">(C251/C238-1)*100</f>
        <v>-1.9573075086953606</v>
      </c>
      <c r="E251" s="13">
        <v>47610</v>
      </c>
      <c r="F251" s="72">
        <f t="shared" ref="F251:F262" si="130">(E251/E238-1)*100</f>
        <v>6.8399084421704615</v>
      </c>
      <c r="H251" s="6" t="s">
        <v>398</v>
      </c>
      <c r="I251" s="26"/>
      <c r="J251" s="147">
        <v>55747</v>
      </c>
      <c r="K251" s="96">
        <f t="shared" ref="K251:K262" si="131">(J251/J238-1)*100</f>
        <v>-8.4012487676634944</v>
      </c>
      <c r="L251" s="118">
        <v>69924</v>
      </c>
      <c r="M251" s="96">
        <f t="shared" ref="M251:M262" si="132">(L251/L238-1)*100</f>
        <v>-0.81420749524808711</v>
      </c>
    </row>
    <row r="252" spans="1:13">
      <c r="A252" s="6" t="s">
        <v>239</v>
      </c>
      <c r="B252" s="26"/>
      <c r="C252" s="13">
        <v>14431</v>
      </c>
      <c r="D252" s="72">
        <f t="shared" si="129"/>
        <v>-8.7223276407337185</v>
      </c>
      <c r="E252" s="13">
        <v>46148</v>
      </c>
      <c r="F252" s="72">
        <f t="shared" si="130"/>
        <v>3.3966660691880257</v>
      </c>
      <c r="H252" s="6" t="s">
        <v>239</v>
      </c>
      <c r="I252" s="26"/>
      <c r="J252" s="147">
        <v>63849</v>
      </c>
      <c r="K252" s="96">
        <f t="shared" si="131"/>
        <v>-1.2053599059231312</v>
      </c>
      <c r="L252" s="118">
        <v>60534</v>
      </c>
      <c r="M252" s="96">
        <f t="shared" si="132"/>
        <v>-6.5357357913752416</v>
      </c>
    </row>
    <row r="253" spans="1:13">
      <c r="A253" s="6" t="s">
        <v>255</v>
      </c>
      <c r="B253" s="26"/>
      <c r="C253" s="13">
        <v>18290</v>
      </c>
      <c r="D253" s="72">
        <f t="shared" si="129"/>
        <v>4.0682788051209062</v>
      </c>
      <c r="E253" s="13">
        <v>44073</v>
      </c>
      <c r="F253" s="72">
        <f t="shared" si="130"/>
        <v>17.496667555318581</v>
      </c>
      <c r="H253" s="6" t="s">
        <v>255</v>
      </c>
      <c r="I253" s="26"/>
      <c r="J253" s="147">
        <v>72020</v>
      </c>
      <c r="K253" s="96">
        <f t="shared" si="131"/>
        <v>-2.4396851844326162</v>
      </c>
      <c r="L253" s="118">
        <v>66793</v>
      </c>
      <c r="M253" s="96">
        <f t="shared" si="132"/>
        <v>1.2337258824777653</v>
      </c>
    </row>
    <row r="254" spans="1:13">
      <c r="A254" s="6" t="s">
        <v>313</v>
      </c>
      <c r="B254" s="26"/>
      <c r="C254" s="13">
        <v>15146</v>
      </c>
      <c r="D254" s="72">
        <f t="shared" si="129"/>
        <v>-5.2842223750859896</v>
      </c>
      <c r="E254" s="13">
        <v>33457</v>
      </c>
      <c r="F254" s="72">
        <f t="shared" si="130"/>
        <v>-8.158335392132642</v>
      </c>
      <c r="H254" s="6" t="s">
        <v>313</v>
      </c>
      <c r="I254" s="26"/>
      <c r="J254" s="147">
        <v>66589</v>
      </c>
      <c r="K254" s="96">
        <f t="shared" si="131"/>
        <v>-2.3950867009659538</v>
      </c>
      <c r="L254" s="118">
        <v>66054</v>
      </c>
      <c r="M254" s="96">
        <f t="shared" si="132"/>
        <v>6.5163755986648031</v>
      </c>
    </row>
    <row r="255" spans="1:13">
      <c r="A255" s="6" t="s">
        <v>411</v>
      </c>
      <c r="B255" s="26"/>
      <c r="C255" s="43">
        <v>12117</v>
      </c>
      <c r="D255" s="96">
        <f t="shared" si="129"/>
        <v>-27.913617704800998</v>
      </c>
      <c r="E255" s="43">
        <v>36039</v>
      </c>
      <c r="F255" s="96">
        <f t="shared" si="130"/>
        <v>35.01798291622957</v>
      </c>
      <c r="H255" s="6" t="s">
        <v>411</v>
      </c>
      <c r="I255" s="26"/>
      <c r="J255" s="147">
        <v>58353</v>
      </c>
      <c r="K255" s="96">
        <f t="shared" si="131"/>
        <v>-7.7699979452812595</v>
      </c>
      <c r="L255" s="118">
        <v>68055</v>
      </c>
      <c r="M255" s="96">
        <f t="shared" si="132"/>
        <v>-1.4295646128443584</v>
      </c>
    </row>
    <row r="256" spans="1:13">
      <c r="A256" s="6" t="s">
        <v>231</v>
      </c>
      <c r="B256" s="26"/>
      <c r="C256" s="43">
        <v>17970</v>
      </c>
      <c r="D256" s="96">
        <f t="shared" si="129"/>
        <v>2.4340192669440874</v>
      </c>
      <c r="E256" s="43">
        <v>30884</v>
      </c>
      <c r="F256" s="96">
        <f t="shared" si="130"/>
        <v>-31.610531676963618</v>
      </c>
      <c r="H256" s="6" t="s">
        <v>231</v>
      </c>
      <c r="I256" s="26"/>
      <c r="J256" s="147">
        <v>65858</v>
      </c>
      <c r="K256" s="96">
        <f t="shared" si="131"/>
        <v>-6.6347217102838201</v>
      </c>
      <c r="L256" s="118">
        <v>59983</v>
      </c>
      <c r="M256" s="96">
        <f t="shared" si="132"/>
        <v>-5.1817075291253678</v>
      </c>
    </row>
    <row r="257" spans="1:13">
      <c r="A257" s="6" t="s">
        <v>232</v>
      </c>
      <c r="B257" s="26"/>
      <c r="C257" s="43">
        <v>14176</v>
      </c>
      <c r="D257" s="96">
        <f t="shared" si="129"/>
        <v>-3.6039711682306574</v>
      </c>
      <c r="E257" s="43">
        <v>39258</v>
      </c>
      <c r="F257" s="96">
        <f t="shared" si="130"/>
        <v>3.3268410801705617</v>
      </c>
      <c r="H257" s="6" t="s">
        <v>232</v>
      </c>
      <c r="I257" s="26"/>
      <c r="J257" s="147">
        <v>66434</v>
      </c>
      <c r="K257" s="96">
        <f t="shared" si="131"/>
        <v>-1.5486299441307638</v>
      </c>
      <c r="L257" s="118">
        <v>68957</v>
      </c>
      <c r="M257" s="96">
        <f t="shared" si="132"/>
        <v>-1.1411695554313095</v>
      </c>
    </row>
    <row r="258" spans="1:13">
      <c r="A258" s="6" t="s">
        <v>233</v>
      </c>
      <c r="B258" s="26"/>
      <c r="C258" s="43">
        <v>14087</v>
      </c>
      <c r="D258" s="96">
        <f t="shared" si="129"/>
        <v>-28.142215874311361</v>
      </c>
      <c r="E258" s="43">
        <v>36913</v>
      </c>
      <c r="F258" s="96">
        <f t="shared" si="130"/>
        <v>-29.266469934465178</v>
      </c>
      <c r="H258" s="6" t="s">
        <v>233</v>
      </c>
      <c r="I258" s="26"/>
      <c r="J258" s="147">
        <v>61412</v>
      </c>
      <c r="K258" s="96">
        <f t="shared" si="131"/>
        <v>-8.1730913005771733</v>
      </c>
      <c r="L258" s="118">
        <v>62869</v>
      </c>
      <c r="M258" s="96">
        <f t="shared" si="132"/>
        <v>-11.897588250956437</v>
      </c>
    </row>
    <row r="259" spans="1:13">
      <c r="A259" s="6" t="s">
        <v>234</v>
      </c>
      <c r="B259" s="26"/>
      <c r="C259" s="43">
        <v>14493</v>
      </c>
      <c r="D259" s="96">
        <f t="shared" si="129"/>
        <v>-2.4171828709938059</v>
      </c>
      <c r="E259" s="43">
        <v>39855</v>
      </c>
      <c r="F259" s="96">
        <f t="shared" si="130"/>
        <v>1.3735215566577752</v>
      </c>
      <c r="H259" s="6" t="s">
        <v>234</v>
      </c>
      <c r="I259" s="26"/>
      <c r="J259" s="147">
        <v>63683</v>
      </c>
      <c r="K259" s="96">
        <f t="shared" si="131"/>
        <v>-5.1884826107670312</v>
      </c>
      <c r="L259" s="118">
        <v>64966</v>
      </c>
      <c r="M259" s="96">
        <f t="shared" si="132"/>
        <v>-1.4576728806103723</v>
      </c>
    </row>
    <row r="260" spans="1:13">
      <c r="A260" s="6" t="s">
        <v>235</v>
      </c>
      <c r="B260" s="26"/>
      <c r="C260" s="43">
        <v>12438</v>
      </c>
      <c r="D260" s="96">
        <f t="shared" si="129"/>
        <v>-33.596711334151941</v>
      </c>
      <c r="E260" s="43">
        <v>22668</v>
      </c>
      <c r="F260" s="96">
        <f t="shared" si="130"/>
        <v>-42.214744570204957</v>
      </c>
      <c r="H260" s="6" t="s">
        <v>235</v>
      </c>
      <c r="I260" s="26"/>
      <c r="J260" s="147">
        <v>65771</v>
      </c>
      <c r="K260" s="96">
        <f t="shared" si="131"/>
        <v>-9.1999723890384466</v>
      </c>
      <c r="L260" s="118">
        <v>65642</v>
      </c>
      <c r="M260" s="96">
        <f t="shared" si="132"/>
        <v>-14.747327817966937</v>
      </c>
    </row>
    <row r="261" spans="1:13">
      <c r="A261" s="6" t="s">
        <v>311</v>
      </c>
      <c r="B261" s="26"/>
      <c r="C261" s="43">
        <v>13118</v>
      </c>
      <c r="D261" s="96">
        <f t="shared" si="129"/>
        <v>-23.443244820542752</v>
      </c>
      <c r="E261" s="43">
        <v>30927</v>
      </c>
      <c r="F261" s="96">
        <f t="shared" si="130"/>
        <v>-23.826999334991751</v>
      </c>
      <c r="H261" s="6" t="s">
        <v>311</v>
      </c>
      <c r="I261" s="26"/>
      <c r="J261" s="147">
        <v>63790</v>
      </c>
      <c r="K261" s="96">
        <f t="shared" si="131"/>
        <v>-7.9124020152733454</v>
      </c>
      <c r="L261" s="118">
        <v>64665</v>
      </c>
      <c r="M261" s="96">
        <f t="shared" si="132"/>
        <v>-15.649213430382714</v>
      </c>
    </row>
    <row r="262" spans="1:13">
      <c r="A262" s="6" t="s">
        <v>237</v>
      </c>
      <c r="B262" s="26"/>
      <c r="C262" s="43">
        <v>13628.575999999999</v>
      </c>
      <c r="D262" s="96">
        <f t="shared" ref="D262" si="133">(C262/C249-1)*100</f>
        <v>-29.444108511078902</v>
      </c>
      <c r="E262" s="43">
        <v>44772.254999999997</v>
      </c>
      <c r="F262" s="96">
        <f t="shared" si="130"/>
        <v>-3.435231316725984</v>
      </c>
      <c r="H262" s="6" t="s">
        <v>237</v>
      </c>
      <c r="I262" s="26"/>
      <c r="J262" s="147">
        <v>65760.974570000006</v>
      </c>
      <c r="K262" s="96">
        <f t="shared" si="131"/>
        <v>-6.3474115326554337</v>
      </c>
      <c r="L262" s="118">
        <v>67352.462469999999</v>
      </c>
      <c r="M262" s="96">
        <f t="shared" si="132"/>
        <v>-4.8358001130342609</v>
      </c>
    </row>
    <row r="263" spans="1:13" ht="15" customHeight="1">
      <c r="A263" s="6" t="s">
        <v>435</v>
      </c>
      <c r="B263" s="26"/>
      <c r="C263" s="43">
        <v>10169.41</v>
      </c>
      <c r="D263" s="96">
        <f>(C263/C251-1)*100</f>
        <v>-29.261199220923761</v>
      </c>
      <c r="E263" s="43">
        <v>35540.950000000004</v>
      </c>
      <c r="F263" s="96">
        <f>(E263/E251-1)*100</f>
        <v>-25.349821466078549</v>
      </c>
      <c r="H263" s="6" t="s">
        <v>435</v>
      </c>
      <c r="I263" s="26"/>
      <c r="J263" s="147">
        <v>54323.288650000002</v>
      </c>
      <c r="K263" s="96">
        <f t="shared" ref="K263:K278" si="134">(J263/J251-1)*100</f>
        <v>-2.5538797603458452</v>
      </c>
      <c r="L263" s="118">
        <v>67440.684689999995</v>
      </c>
      <c r="M263" s="96">
        <f t="shared" ref="M263:M278" si="135">(L263/L251-1)*100</f>
        <v>-3.5514491590870167</v>
      </c>
    </row>
    <row r="264" spans="1:13">
      <c r="A264" s="6" t="s">
        <v>239</v>
      </c>
      <c r="B264" s="26"/>
      <c r="C264" s="43">
        <v>22584.731</v>
      </c>
      <c r="D264" s="96">
        <f t="shared" ref="D264:F278" si="136">(C264/C252-1)*100</f>
        <v>56.501496777770079</v>
      </c>
      <c r="E264" s="43">
        <v>37354</v>
      </c>
      <c r="F264" s="96">
        <f t="shared" si="136"/>
        <v>-19.056080436855339</v>
      </c>
      <c r="H264" s="6" t="s">
        <v>239</v>
      </c>
      <c r="I264" s="26"/>
      <c r="J264" s="147">
        <v>63197.057050000003</v>
      </c>
      <c r="K264" s="96">
        <f t="shared" si="134"/>
        <v>-1.0210699462794959</v>
      </c>
      <c r="L264" s="118">
        <v>52066.616269999999</v>
      </c>
      <c r="M264" s="96">
        <f t="shared" si="135"/>
        <v>-13.987814666138043</v>
      </c>
    </row>
    <row r="265" spans="1:13">
      <c r="A265" s="6" t="s">
        <v>255</v>
      </c>
      <c r="B265" s="26"/>
      <c r="C265" s="43">
        <v>15926.441000000001</v>
      </c>
      <c r="D265" s="96">
        <f t="shared" si="136"/>
        <v>-12.922684527063966</v>
      </c>
      <c r="E265" s="43">
        <v>41618.273999999998</v>
      </c>
      <c r="F265" s="96">
        <f t="shared" si="136"/>
        <v>-5.5696821183037315</v>
      </c>
      <c r="H265" s="6" t="s">
        <v>255</v>
      </c>
      <c r="I265" s="26"/>
      <c r="J265" s="147">
        <v>63570.70336</v>
      </c>
      <c r="K265" s="96">
        <f t="shared" si="134"/>
        <v>-11.731875367953348</v>
      </c>
      <c r="L265" s="118">
        <v>63495.762519999997</v>
      </c>
      <c r="M265" s="96">
        <f t="shared" si="135"/>
        <v>-4.9365015495635767</v>
      </c>
    </row>
    <row r="266" spans="1:13">
      <c r="A266" s="6" t="s">
        <v>313</v>
      </c>
      <c r="B266" s="26"/>
      <c r="C266" s="43">
        <v>13311.707</v>
      </c>
      <c r="D266" s="96">
        <f t="shared" si="136"/>
        <v>-12.110742110128081</v>
      </c>
      <c r="E266" s="43">
        <v>31925</v>
      </c>
      <c r="F266" s="96">
        <f t="shared" si="136"/>
        <v>-4.5790118659772228</v>
      </c>
      <c r="H266" s="6" t="s">
        <v>313</v>
      </c>
      <c r="I266" s="26"/>
      <c r="J266" s="147">
        <v>52047.374620000002</v>
      </c>
      <c r="K266" s="96">
        <f t="shared" si="134"/>
        <v>-21.837879199267142</v>
      </c>
      <c r="L266" s="118">
        <v>61416.807460000004</v>
      </c>
      <c r="M266" s="96">
        <f t="shared" si="135"/>
        <v>-7.0203054167802037</v>
      </c>
    </row>
    <row r="267" spans="1:13">
      <c r="A267" s="6" t="s">
        <v>436</v>
      </c>
      <c r="B267" s="26"/>
      <c r="C267" s="43">
        <v>10750.905000000001</v>
      </c>
      <c r="D267" s="96">
        <f t="shared" si="136"/>
        <v>-11.274201535033423</v>
      </c>
      <c r="E267" s="43">
        <v>27717</v>
      </c>
      <c r="F267" s="96">
        <f t="shared" si="136"/>
        <v>-23.09165071172896</v>
      </c>
      <c r="H267" s="6" t="s">
        <v>436</v>
      </c>
      <c r="I267" s="26"/>
      <c r="J267" s="147">
        <v>41855.646540000002</v>
      </c>
      <c r="K267" s="96">
        <f t="shared" si="134"/>
        <v>-28.271645776566757</v>
      </c>
      <c r="L267" s="118">
        <v>50423.164060000003</v>
      </c>
      <c r="M267" s="96">
        <f t="shared" si="135"/>
        <v>-25.908215325839389</v>
      </c>
    </row>
    <row r="268" spans="1:13">
      <c r="A268" s="6" t="s">
        <v>231</v>
      </c>
      <c r="B268" s="26"/>
      <c r="C268" s="43">
        <v>12226.733</v>
      </c>
      <c r="D268" s="96">
        <f t="shared" si="136"/>
        <v>-31.960306065665002</v>
      </c>
      <c r="E268" s="43">
        <v>31486</v>
      </c>
      <c r="F268" s="96">
        <f t="shared" si="136"/>
        <v>1.9492293744333589</v>
      </c>
      <c r="H268" s="6" t="s">
        <v>231</v>
      </c>
      <c r="I268" s="26"/>
      <c r="J268" s="147">
        <v>48603.010759999997</v>
      </c>
      <c r="K268" s="96">
        <f t="shared" si="134"/>
        <v>-26.200293419174592</v>
      </c>
      <c r="L268" s="118">
        <v>51512.50995</v>
      </c>
      <c r="M268" s="96">
        <f t="shared" si="135"/>
        <v>-14.121484503942783</v>
      </c>
    </row>
    <row r="269" spans="1:13">
      <c r="A269" s="6" t="s">
        <v>232</v>
      </c>
      <c r="B269" s="26"/>
      <c r="C269" s="43">
        <v>9066.0300000000007</v>
      </c>
      <c r="D269" s="96">
        <f t="shared" si="136"/>
        <v>-36.046628103837463</v>
      </c>
      <c r="E269" s="43">
        <v>26520</v>
      </c>
      <c r="F269" s="96">
        <f t="shared" si="136"/>
        <v>-32.446889805899438</v>
      </c>
      <c r="H269" s="6" t="s">
        <v>232</v>
      </c>
      <c r="I269" s="26"/>
      <c r="J269" s="147">
        <v>53680.183960000002</v>
      </c>
      <c r="K269" s="96">
        <f t="shared" si="134"/>
        <v>-19.197724117168914</v>
      </c>
      <c r="L269" s="118">
        <v>53827.809439999997</v>
      </c>
      <c r="M269" s="96">
        <f t="shared" si="135"/>
        <v>-21.940035906434453</v>
      </c>
    </row>
    <row r="270" spans="1:13">
      <c r="A270" s="6" t="s">
        <v>233</v>
      </c>
      <c r="B270" s="26"/>
      <c r="C270" s="43">
        <v>11551.553</v>
      </c>
      <c r="D270" s="96">
        <f t="shared" si="136"/>
        <v>-17.998487967629728</v>
      </c>
      <c r="E270" s="43">
        <v>28370</v>
      </c>
      <c r="F270" s="96">
        <f t="shared" si="136"/>
        <v>-23.143607943001111</v>
      </c>
      <c r="H270" s="6" t="s">
        <v>233</v>
      </c>
      <c r="I270" s="26"/>
      <c r="J270" s="147">
        <v>52330.821389999997</v>
      </c>
      <c r="K270" s="96">
        <f t="shared" si="134"/>
        <v>-14.787303149221653</v>
      </c>
      <c r="L270" s="118">
        <v>50051.066480000001</v>
      </c>
      <c r="M270" s="96">
        <f t="shared" si="135"/>
        <v>-20.388320984905118</v>
      </c>
    </row>
    <row r="271" spans="1:13">
      <c r="A271" s="6" t="s">
        <v>234</v>
      </c>
      <c r="B271" s="26"/>
      <c r="C271" s="43">
        <v>9502.3150000000005</v>
      </c>
      <c r="D271" s="96">
        <f>(C271/C259-1)*100</f>
        <v>-34.43514110260125</v>
      </c>
      <c r="E271" s="43">
        <v>19933</v>
      </c>
      <c r="F271" s="96">
        <f>(E271/E259-1)*100</f>
        <v>-49.986199974909042</v>
      </c>
      <c r="H271" s="6" t="s">
        <v>234</v>
      </c>
      <c r="I271" s="26"/>
      <c r="J271" s="147">
        <v>60537.989840000002</v>
      </c>
      <c r="K271" s="96">
        <f t="shared" si="134"/>
        <v>-4.938539578851497</v>
      </c>
      <c r="L271" s="118">
        <v>53864.369379999996</v>
      </c>
      <c r="M271" s="96">
        <f t="shared" si="135"/>
        <v>-17.088370255210428</v>
      </c>
    </row>
    <row r="272" spans="1:13">
      <c r="A272" s="6" t="s">
        <v>235</v>
      </c>
      <c r="B272" s="26"/>
      <c r="C272" s="43">
        <v>10163.371999999999</v>
      </c>
      <c r="D272" s="96">
        <f t="shared" si="136"/>
        <v>-18.287731146486575</v>
      </c>
      <c r="E272" s="43">
        <v>26090</v>
      </c>
      <c r="F272" s="96">
        <f t="shared" si="136"/>
        <v>15.096170813481557</v>
      </c>
      <c r="H272" s="6" t="s">
        <v>235</v>
      </c>
      <c r="I272" s="26"/>
      <c r="J272" s="147">
        <v>65656.535380000001</v>
      </c>
      <c r="K272" s="96">
        <f t="shared" si="134"/>
        <v>-0.17403509145368368</v>
      </c>
      <c r="L272" s="118">
        <v>57075.033439999999</v>
      </c>
      <c r="M272" s="96">
        <f t="shared" si="135"/>
        <v>-13.051044392309807</v>
      </c>
    </row>
    <row r="273" spans="1:13">
      <c r="A273" s="6" t="s">
        <v>311</v>
      </c>
      <c r="B273" s="26"/>
      <c r="C273" s="43">
        <v>11629.050000000001</v>
      </c>
      <c r="D273" s="96">
        <f t="shared" si="136"/>
        <v>-11.35043451745692</v>
      </c>
      <c r="E273" s="43">
        <v>23883</v>
      </c>
      <c r="F273" s="96">
        <f t="shared" si="136"/>
        <v>-22.776214957803866</v>
      </c>
      <c r="H273" s="6" t="s">
        <v>311</v>
      </c>
      <c r="I273" s="26"/>
      <c r="J273" s="147">
        <v>61130</v>
      </c>
      <c r="K273" s="96">
        <f>(J273/J261-1)*100</f>
        <v>-4.1699325913152503</v>
      </c>
      <c r="L273" s="118">
        <v>57871</v>
      </c>
      <c r="M273" s="96">
        <f t="shared" si="135"/>
        <v>-10.506456351967831</v>
      </c>
    </row>
    <row r="274" spans="1:13">
      <c r="A274" s="6" t="s">
        <v>237</v>
      </c>
      <c r="B274" s="26"/>
      <c r="C274" s="43">
        <v>13258.933000000001</v>
      </c>
      <c r="D274" s="96">
        <f t="shared" si="136"/>
        <v>-2.7122642893872229</v>
      </c>
      <c r="E274" s="43">
        <v>33167</v>
      </c>
      <c r="F274" s="96">
        <f t="shared" si="136"/>
        <v>-25.920639914161125</v>
      </c>
      <c r="H274" s="6" t="s">
        <v>237</v>
      </c>
      <c r="I274" s="26"/>
      <c r="J274" s="147">
        <v>67066.644610000003</v>
      </c>
      <c r="K274" s="96">
        <f t="shared" si="134"/>
        <v>1.9854785433724986</v>
      </c>
      <c r="L274" s="118">
        <v>59619.49899</v>
      </c>
      <c r="M274" s="96">
        <f t="shared" si="135"/>
        <v>-11.481337424662685</v>
      </c>
    </row>
    <row r="275" spans="1:13" ht="15" customHeight="1">
      <c r="A275" s="6" t="s">
        <v>425</v>
      </c>
      <c r="B275" s="26"/>
      <c r="C275" s="43">
        <v>10574.290999999999</v>
      </c>
      <c r="D275" s="96">
        <f t="shared" si="136"/>
        <v>3.9813617505833676</v>
      </c>
      <c r="E275" s="43">
        <v>44612.843000000001</v>
      </c>
      <c r="F275" s="96">
        <f t="shared" si="136"/>
        <v>25.525184329625382</v>
      </c>
      <c r="H275" s="6" t="s">
        <v>437</v>
      </c>
      <c r="I275" s="26"/>
      <c r="J275" s="147">
        <v>57795.666510000003</v>
      </c>
      <c r="K275" s="96">
        <f t="shared" si="134"/>
        <v>6.3920612066994176</v>
      </c>
      <c r="L275" s="118">
        <v>61067.301529999997</v>
      </c>
      <c r="M275" s="96">
        <f t="shared" si="135"/>
        <v>-9.4503535800327221</v>
      </c>
    </row>
    <row r="276" spans="1:13">
      <c r="A276" s="6" t="s">
        <v>239</v>
      </c>
      <c r="B276" s="26"/>
      <c r="C276" s="43">
        <v>12584.06</v>
      </c>
      <c r="D276" s="96">
        <f t="shared" si="136"/>
        <v>-44.28067352230142</v>
      </c>
      <c r="E276" s="43">
        <v>30558.018</v>
      </c>
      <c r="F276" s="96">
        <f t="shared" si="136"/>
        <v>-18.193451839160467</v>
      </c>
      <c r="H276" s="6" t="s">
        <v>239</v>
      </c>
      <c r="I276" s="26"/>
      <c r="J276" s="147">
        <v>60382.37945</v>
      </c>
      <c r="K276" s="96">
        <f t="shared" si="134"/>
        <v>-4.453811192146329</v>
      </c>
      <c r="L276" s="118">
        <v>58264.980230000001</v>
      </c>
      <c r="M276" s="96">
        <f t="shared" si="135"/>
        <v>11.904679819901043</v>
      </c>
    </row>
    <row r="277" spans="1:13">
      <c r="A277" s="6" t="s">
        <v>255</v>
      </c>
      <c r="B277" s="26"/>
      <c r="C277" s="43">
        <v>20697.771000000001</v>
      </c>
      <c r="D277" s="96">
        <f t="shared" si="136"/>
        <v>29.958545038405006</v>
      </c>
      <c r="E277" s="43">
        <v>32622.848000000002</v>
      </c>
      <c r="F277" s="96">
        <f t="shared" si="136"/>
        <v>-21.614125564169228</v>
      </c>
      <c r="H277" s="6" t="s">
        <v>255</v>
      </c>
      <c r="I277" s="26"/>
      <c r="J277" s="147">
        <v>73782.64228</v>
      </c>
      <c r="K277" s="96">
        <f t="shared" si="134"/>
        <v>16.063907397987933</v>
      </c>
      <c r="L277" s="118">
        <v>67204.415789999999</v>
      </c>
      <c r="M277" s="96">
        <f t="shared" si="135"/>
        <v>5.8407886177157753</v>
      </c>
    </row>
    <row r="278" spans="1:13">
      <c r="A278" s="45" t="s">
        <v>249</v>
      </c>
      <c r="B278" s="26"/>
      <c r="C278" s="41">
        <v>18452.850999999999</v>
      </c>
      <c r="D278" s="96">
        <f t="shared" si="136"/>
        <v>38.621222657620095</v>
      </c>
      <c r="E278" s="41">
        <v>18353.478999999999</v>
      </c>
      <c r="F278" s="96">
        <f t="shared" si="136"/>
        <v>-42.510637431480035</v>
      </c>
      <c r="G278" s="16"/>
      <c r="H278" s="45" t="s">
        <v>249</v>
      </c>
      <c r="I278" s="26"/>
      <c r="J278" s="238">
        <v>71805.485289999997</v>
      </c>
      <c r="K278" s="96">
        <f t="shared" si="134"/>
        <v>37.961781577370161</v>
      </c>
      <c r="L278" s="141">
        <v>69317.770990000005</v>
      </c>
      <c r="M278" s="96">
        <f t="shared" si="135"/>
        <v>12.864497287889476</v>
      </c>
    </row>
    <row r="279" spans="1:13">
      <c r="A279" s="45" t="s">
        <v>250</v>
      </c>
      <c r="B279" s="26"/>
      <c r="C279" s="41">
        <v>14390</v>
      </c>
      <c r="D279" s="96">
        <f t="shared" ref="D279:D284" si="137">(C279/C267-1)*100</f>
        <v>33.849196881564851</v>
      </c>
      <c r="E279" s="41">
        <v>31493</v>
      </c>
      <c r="F279" s="96">
        <f t="shared" ref="F279:F284" si="138">(E279/E267-1)*100</f>
        <v>13.623408016740623</v>
      </c>
      <c r="G279" s="16"/>
      <c r="H279" s="45" t="s">
        <v>250</v>
      </c>
      <c r="I279" s="8"/>
      <c r="J279" s="135">
        <v>62599</v>
      </c>
      <c r="K279" s="96">
        <f t="shared" ref="K279:K284" si="139">(J279/J267-1)*100</f>
        <v>49.559271388094061</v>
      </c>
      <c r="L279" s="141">
        <v>64533</v>
      </c>
      <c r="M279" s="96">
        <f t="shared" ref="M279:M284" si="140">(L279/L267-1)*100</f>
        <v>27.982845192360983</v>
      </c>
    </row>
    <row r="280" spans="1:13">
      <c r="A280" s="45" t="s">
        <v>460</v>
      </c>
      <c r="B280" s="26"/>
      <c r="C280" s="41">
        <v>17854</v>
      </c>
      <c r="D280" s="96">
        <f t="shared" si="137"/>
        <v>46.024289562878316</v>
      </c>
      <c r="E280" s="41">
        <v>24947</v>
      </c>
      <c r="F280" s="96">
        <f t="shared" si="138"/>
        <v>-20.767960363336091</v>
      </c>
      <c r="G280" s="16"/>
      <c r="H280" s="45" t="s">
        <v>462</v>
      </c>
      <c r="I280" s="8"/>
      <c r="J280" s="135">
        <v>72220</v>
      </c>
      <c r="K280" s="96">
        <f t="shared" si="139"/>
        <v>48.591617825117631</v>
      </c>
      <c r="L280" s="141">
        <v>68431</v>
      </c>
      <c r="M280" s="96">
        <f t="shared" si="140"/>
        <v>32.843458931474579</v>
      </c>
    </row>
    <row r="281" spans="1:13">
      <c r="A281" s="45" t="s">
        <v>5</v>
      </c>
      <c r="B281" s="26"/>
      <c r="C281" s="41">
        <v>17733</v>
      </c>
      <c r="D281" s="96">
        <f t="shared" si="137"/>
        <v>95.598293850781431</v>
      </c>
      <c r="E281" s="41">
        <v>35589</v>
      </c>
      <c r="F281" s="96">
        <f t="shared" si="138"/>
        <v>34.196832579185511</v>
      </c>
      <c r="G281" s="16"/>
      <c r="H281" s="45" t="s">
        <v>232</v>
      </c>
      <c r="I281" s="8"/>
      <c r="J281" s="135">
        <v>73560</v>
      </c>
      <c r="K281" s="96">
        <f t="shared" si="139"/>
        <v>37.033807586824821</v>
      </c>
      <c r="L281" s="141">
        <v>69202</v>
      </c>
      <c r="M281" s="96">
        <f t="shared" si="140"/>
        <v>28.56179866865487</v>
      </c>
    </row>
    <row r="282" spans="1:13">
      <c r="A282" s="45" t="s">
        <v>6</v>
      </c>
      <c r="B282" s="26"/>
      <c r="C282" s="41">
        <v>21911</v>
      </c>
      <c r="D282" s="96">
        <f t="shared" si="137"/>
        <v>89.680123529710684</v>
      </c>
      <c r="E282" s="41">
        <v>38779</v>
      </c>
      <c r="F282" s="96">
        <f t="shared" si="138"/>
        <v>36.690165667959107</v>
      </c>
      <c r="G282" s="16"/>
      <c r="H282" s="45" t="s">
        <v>233</v>
      </c>
      <c r="I282" s="8"/>
      <c r="J282" s="135">
        <v>66051</v>
      </c>
      <c r="K282" s="96">
        <f t="shared" si="139"/>
        <v>26.218160245850484</v>
      </c>
      <c r="L282" s="141">
        <v>72482</v>
      </c>
      <c r="M282" s="96">
        <f t="shared" si="140"/>
        <v>44.81609503558375</v>
      </c>
    </row>
    <row r="283" spans="1:13">
      <c r="A283" s="45" t="s">
        <v>7</v>
      </c>
      <c r="B283" s="26"/>
      <c r="C283" s="41">
        <v>21056</v>
      </c>
      <c r="D283" s="96">
        <f t="shared" si="137"/>
        <v>121.58810774006122</v>
      </c>
      <c r="E283" s="41">
        <v>33245</v>
      </c>
      <c r="F283" s="96">
        <f t="shared" si="138"/>
        <v>66.783725480359209</v>
      </c>
      <c r="G283" s="16"/>
      <c r="H283" s="45" t="s">
        <v>234</v>
      </c>
      <c r="I283" s="8"/>
      <c r="J283" s="135">
        <v>68410</v>
      </c>
      <c r="K283" s="96">
        <f t="shared" si="139"/>
        <v>13.003421786559933</v>
      </c>
      <c r="L283" s="141">
        <v>74706</v>
      </c>
      <c r="M283" s="96">
        <f t="shared" si="140"/>
        <v>38.692796109738858</v>
      </c>
    </row>
    <row r="284" spans="1:13">
      <c r="A284" s="45" t="s">
        <v>10</v>
      </c>
      <c r="B284" s="26"/>
      <c r="C284" s="41">
        <v>23193</v>
      </c>
      <c r="D284" s="96">
        <f t="shared" si="137"/>
        <v>128.20182120658382</v>
      </c>
      <c r="E284" s="41">
        <v>47583</v>
      </c>
      <c r="F284" s="96">
        <f t="shared" si="138"/>
        <v>82.380222307397474</v>
      </c>
      <c r="G284" s="16"/>
      <c r="H284" s="45" t="s">
        <v>235</v>
      </c>
      <c r="I284" s="8"/>
      <c r="J284" s="135">
        <v>71840</v>
      </c>
      <c r="K284" s="96">
        <f t="shared" si="139"/>
        <v>9.4178966103099846</v>
      </c>
      <c r="L284" s="141">
        <v>72579</v>
      </c>
      <c r="M284" s="96">
        <f t="shared" si="140"/>
        <v>27.164183050893008</v>
      </c>
    </row>
    <row r="285" spans="1:13">
      <c r="A285" s="45" t="s">
        <v>8</v>
      </c>
      <c r="B285" s="26"/>
      <c r="C285" s="41">
        <v>21822</v>
      </c>
      <c r="D285" s="96">
        <f t="shared" ref="D285:D290" si="141">(C285/C273-1)*100</f>
        <v>87.65075393088857</v>
      </c>
      <c r="E285" s="41">
        <v>68408</v>
      </c>
      <c r="F285" s="96">
        <f t="shared" ref="F285:F290" si="142">(E285/E273-1)*100</f>
        <v>186.42967801364989</v>
      </c>
      <c r="G285" s="16"/>
      <c r="H285" s="45" t="s">
        <v>236</v>
      </c>
      <c r="I285" s="8"/>
      <c r="J285" s="135">
        <v>73671</v>
      </c>
      <c r="K285" s="96">
        <f t="shared" ref="K285" si="143">(J285/J273-1)*100</f>
        <v>20.515295272370349</v>
      </c>
      <c r="L285" s="141">
        <v>83227</v>
      </c>
      <c r="M285" s="96">
        <f t="shared" ref="M285" si="144">(L285/L273-1)*100</f>
        <v>43.814691296158692</v>
      </c>
    </row>
    <row r="286" spans="1:13">
      <c r="A286" s="45" t="s">
        <v>9</v>
      </c>
      <c r="B286" s="26"/>
      <c r="C286" s="41">
        <v>27787</v>
      </c>
      <c r="D286" s="96">
        <f t="shared" si="141"/>
        <v>109.57191653355514</v>
      </c>
      <c r="E286" s="41">
        <v>51324</v>
      </c>
      <c r="F286" s="96">
        <f t="shared" si="142"/>
        <v>54.744173425392702</v>
      </c>
      <c r="G286" s="16"/>
      <c r="H286" s="45" t="s">
        <v>237</v>
      </c>
      <c r="I286" s="8"/>
      <c r="J286" s="135">
        <v>78812</v>
      </c>
      <c r="K286" s="96">
        <f t="shared" ref="K286" si="145">(J286/J274-1)*100</f>
        <v>17.512961112488256</v>
      </c>
      <c r="L286" s="141">
        <v>84701</v>
      </c>
      <c r="M286" s="96">
        <f t="shared" ref="M286:M291" si="146">(L286/L274-1)*100</f>
        <v>42.069291817106567</v>
      </c>
    </row>
    <row r="287" spans="1:13" ht="16.75" customHeight="1">
      <c r="A287" s="45" t="s">
        <v>478</v>
      </c>
      <c r="B287" s="26"/>
      <c r="C287" s="41">
        <v>21040</v>
      </c>
      <c r="D287" s="96">
        <f t="shared" si="141"/>
        <v>98.97315101315067</v>
      </c>
      <c r="E287" s="41">
        <v>60631</v>
      </c>
      <c r="F287" s="96">
        <f t="shared" si="142"/>
        <v>35.90481108769508</v>
      </c>
      <c r="G287" s="16"/>
      <c r="H287" s="45" t="s">
        <v>482</v>
      </c>
      <c r="I287" s="8"/>
      <c r="J287" s="135">
        <v>63318</v>
      </c>
      <c r="K287" s="96">
        <f t="shared" ref="K287" si="147">(J287/J275-1)*100</f>
        <v>9.5549265601851054</v>
      </c>
      <c r="L287" s="141">
        <v>85312</v>
      </c>
      <c r="M287" s="96">
        <f t="shared" si="146"/>
        <v>39.701604398041937</v>
      </c>
    </row>
    <row r="288" spans="1:13">
      <c r="A288" s="45" t="s">
        <v>486</v>
      </c>
      <c r="B288" s="26"/>
      <c r="C288" s="41">
        <v>19773</v>
      </c>
      <c r="D288" s="96">
        <f t="shared" si="141"/>
        <v>57.127349996741913</v>
      </c>
      <c r="E288" s="41">
        <v>65253</v>
      </c>
      <c r="F288" s="96">
        <f t="shared" si="142"/>
        <v>113.53806388882943</v>
      </c>
      <c r="G288" s="16"/>
      <c r="H288" s="45" t="s">
        <v>484</v>
      </c>
      <c r="I288" s="8"/>
      <c r="J288" s="135">
        <v>71899</v>
      </c>
      <c r="K288" s="96">
        <f t="shared" ref="K288" si="148">(J288/J276-1)*100</f>
        <v>19.072816697355233</v>
      </c>
      <c r="L288" s="141">
        <v>78671</v>
      </c>
      <c r="M288" s="96">
        <f t="shared" si="146"/>
        <v>35.022786739903779</v>
      </c>
    </row>
    <row r="289" spans="1:14">
      <c r="A289" s="45" t="s">
        <v>1</v>
      </c>
      <c r="B289" s="26"/>
      <c r="C289" s="41">
        <v>27787</v>
      </c>
      <c r="D289" s="96">
        <f t="shared" si="141"/>
        <v>34.251171297624275</v>
      </c>
      <c r="E289" s="41">
        <v>51234</v>
      </c>
      <c r="F289" s="96">
        <f t="shared" si="142"/>
        <v>57.049439705570769</v>
      </c>
      <c r="G289" s="16"/>
      <c r="H289" s="45" t="s">
        <v>255</v>
      </c>
      <c r="I289" s="8"/>
      <c r="J289" s="135">
        <v>84600</v>
      </c>
      <c r="K289" s="96">
        <f t="shared" ref="K289" si="149">(J289/J277-1)*100</f>
        <v>14.66111457346415</v>
      </c>
      <c r="L289" s="141">
        <v>88840</v>
      </c>
      <c r="M289" s="96">
        <f t="shared" si="146"/>
        <v>32.193694351286027</v>
      </c>
    </row>
    <row r="290" spans="1:14">
      <c r="A290" s="45" t="s">
        <v>2</v>
      </c>
      <c r="B290" s="26"/>
      <c r="C290" s="41">
        <v>23685</v>
      </c>
      <c r="D290" s="96">
        <f t="shared" si="141"/>
        <v>28.354149719195163</v>
      </c>
      <c r="E290" s="41">
        <v>48761</v>
      </c>
      <c r="F290" s="96">
        <f t="shared" si="142"/>
        <v>165.67715036478913</v>
      </c>
      <c r="G290" s="16"/>
      <c r="H290" s="45" t="s">
        <v>249</v>
      </c>
      <c r="I290" s="8"/>
      <c r="J290" s="135">
        <v>80757</v>
      </c>
      <c r="K290" s="96">
        <f t="shared" ref="K290" si="150">(J290/J278-1)*100</f>
        <v>12.466338294139545</v>
      </c>
      <c r="L290" s="141">
        <v>89294</v>
      </c>
      <c r="M290" s="96">
        <f t="shared" si="146"/>
        <v>28.818337238342284</v>
      </c>
    </row>
    <row r="291" spans="1:14">
      <c r="A291" s="45" t="s">
        <v>3</v>
      </c>
      <c r="B291" s="26"/>
      <c r="C291" s="41">
        <v>23481</v>
      </c>
      <c r="D291" s="96">
        <f t="shared" ref="D291" si="151">(C291/C279-1)*100</f>
        <v>63.175816539263387</v>
      </c>
      <c r="E291" s="41">
        <v>70473</v>
      </c>
      <c r="F291" s="96">
        <f t="shared" ref="F291" si="152">(E291/E279-1)*100</f>
        <v>123.77353697647098</v>
      </c>
      <c r="G291" s="16"/>
      <c r="H291" s="45" t="s">
        <v>250</v>
      </c>
      <c r="I291" s="8"/>
      <c r="J291" s="135">
        <v>72520</v>
      </c>
      <c r="K291" s="96">
        <f t="shared" ref="K291" si="153">(J291/J279-1)*100</f>
        <v>15.84849598236393</v>
      </c>
      <c r="L291" s="141">
        <v>96426</v>
      </c>
      <c r="M291" s="96">
        <f t="shared" si="146"/>
        <v>49.421226349309656</v>
      </c>
    </row>
    <row r="292" spans="1:14">
      <c r="A292" s="45" t="s">
        <v>4</v>
      </c>
      <c r="B292" s="26"/>
      <c r="C292" s="41">
        <v>29382</v>
      </c>
      <c r="D292" s="96">
        <f t="shared" ref="D292" si="154">(C292/C280-1)*100</f>
        <v>64.568163996863447</v>
      </c>
      <c r="E292" s="41">
        <v>55824</v>
      </c>
      <c r="F292" s="96">
        <f t="shared" ref="F292" si="155">(E292/E280-1)*100</f>
        <v>123.77039323365535</v>
      </c>
      <c r="G292" s="16"/>
      <c r="H292" s="45" t="s">
        <v>231</v>
      </c>
      <c r="I292" s="8"/>
      <c r="J292" s="135">
        <v>86147</v>
      </c>
      <c r="K292" s="96">
        <f t="shared" ref="K292" si="156">(J292/J280-1)*100</f>
        <v>19.284131819440596</v>
      </c>
      <c r="L292" s="141">
        <v>100189</v>
      </c>
      <c r="M292" s="96">
        <f t="shared" ref="M292" si="157">(L292/L280-1)*100</f>
        <v>46.408791337259437</v>
      </c>
    </row>
    <row r="293" spans="1:14">
      <c r="A293" s="45" t="s">
        <v>5</v>
      </c>
      <c r="B293" s="26"/>
      <c r="C293" s="41">
        <v>22865</v>
      </c>
      <c r="D293" s="96">
        <f t="shared" ref="D293" si="158">(C293/C281-1)*100</f>
        <v>28.940393616421357</v>
      </c>
      <c r="E293" s="41">
        <v>84652</v>
      </c>
      <c r="F293" s="96">
        <f t="shared" ref="F293:F298" si="159">(E293/E281-1)*100</f>
        <v>137.86001292534209</v>
      </c>
      <c r="G293" s="16"/>
      <c r="H293" s="45" t="s">
        <v>232</v>
      </c>
      <c r="I293" s="8"/>
      <c r="J293" s="135">
        <v>87552</v>
      </c>
      <c r="K293" s="96">
        <f t="shared" ref="K293" si="160">(J293/J281-1)*100</f>
        <v>19.021207177814038</v>
      </c>
      <c r="L293" s="141">
        <v>102002</v>
      </c>
      <c r="M293" s="96">
        <f t="shared" ref="M293:M298" si="161">(L293/L281-1)*100</f>
        <v>47.397474061443305</v>
      </c>
    </row>
    <row r="294" spans="1:14">
      <c r="A294" s="45" t="s">
        <v>6</v>
      </c>
      <c r="B294" s="26"/>
      <c r="C294" s="41">
        <v>27049</v>
      </c>
      <c r="D294" s="96">
        <f t="shared" ref="D294:D316" si="162">(C294/C282-1)*100</f>
        <v>23.449408972662123</v>
      </c>
      <c r="E294" s="41">
        <v>84034</v>
      </c>
      <c r="F294" s="96">
        <f t="shared" si="159"/>
        <v>116.69976017947859</v>
      </c>
      <c r="G294" s="16"/>
      <c r="H294" s="45" t="s">
        <v>233</v>
      </c>
      <c r="I294" s="8"/>
      <c r="J294" s="135">
        <v>80600</v>
      </c>
      <c r="K294" s="96">
        <f t="shared" ref="K294" si="163">(J294/J282-1)*100</f>
        <v>22.02691859320829</v>
      </c>
      <c r="L294" s="141">
        <v>108848</v>
      </c>
      <c r="M294" s="96">
        <f t="shared" si="161"/>
        <v>50.172456609916935</v>
      </c>
    </row>
    <row r="295" spans="1:14">
      <c r="A295" s="45" t="s">
        <v>7</v>
      </c>
      <c r="B295" s="26"/>
      <c r="C295" s="41">
        <v>22241</v>
      </c>
      <c r="D295" s="96">
        <f t="shared" si="162"/>
        <v>5.6278495440729381</v>
      </c>
      <c r="E295" s="41">
        <v>77170</v>
      </c>
      <c r="F295" s="96">
        <f t="shared" si="159"/>
        <v>132.12513159873666</v>
      </c>
      <c r="G295" s="16"/>
      <c r="H295" s="45" t="s">
        <v>234</v>
      </c>
      <c r="I295" s="8"/>
      <c r="J295" s="135">
        <v>88202</v>
      </c>
      <c r="K295" s="96">
        <f t="shared" ref="K295" si="164">(J295/J283-1)*100</f>
        <v>28.93144277152464</v>
      </c>
      <c r="L295" s="141">
        <v>109200</v>
      </c>
      <c r="M295" s="96">
        <f t="shared" si="161"/>
        <v>46.172998152758815</v>
      </c>
    </row>
    <row r="296" spans="1:14">
      <c r="A296" s="45" t="s">
        <v>10</v>
      </c>
      <c r="B296" s="26"/>
      <c r="C296" s="41">
        <v>20685</v>
      </c>
      <c r="D296" s="96">
        <f t="shared" si="162"/>
        <v>-10.813607554003369</v>
      </c>
      <c r="E296" s="41">
        <v>96414</v>
      </c>
      <c r="F296" s="96">
        <f t="shared" si="159"/>
        <v>102.62278544858457</v>
      </c>
      <c r="G296" s="16"/>
      <c r="H296" s="45" t="s">
        <v>235</v>
      </c>
      <c r="I296" s="8"/>
      <c r="J296" s="135">
        <v>90022</v>
      </c>
      <c r="K296" s="96">
        <f t="shared" ref="K296" si="165">(J296/J284-1)*100</f>
        <v>25.309020044543431</v>
      </c>
      <c r="L296" s="141">
        <v>111772</v>
      </c>
      <c r="M296" s="96">
        <f t="shared" si="161"/>
        <v>54.000468455062766</v>
      </c>
    </row>
    <row r="297" spans="1:14">
      <c r="A297" s="45" t="s">
        <v>8</v>
      </c>
      <c r="B297" s="26"/>
      <c r="C297" s="41">
        <v>26499</v>
      </c>
      <c r="D297" s="96">
        <f t="shared" si="162"/>
        <v>21.432499312620301</v>
      </c>
      <c r="E297" s="41">
        <v>58956</v>
      </c>
      <c r="F297" s="96">
        <f t="shared" si="159"/>
        <v>-13.817097415506963</v>
      </c>
      <c r="G297" s="16"/>
      <c r="H297" s="45" t="s">
        <v>236</v>
      </c>
      <c r="I297" s="8"/>
      <c r="J297" s="135">
        <v>88368</v>
      </c>
      <c r="K297" s="96">
        <f t="shared" ref="K297" si="166">(J297/J285-1)*100</f>
        <v>19.949505232723872</v>
      </c>
      <c r="L297" s="141">
        <v>108688</v>
      </c>
      <c r="M297" s="96">
        <f t="shared" si="161"/>
        <v>30.592235692743941</v>
      </c>
    </row>
    <row r="298" spans="1:14">
      <c r="A298" s="45" t="s">
        <v>1245</v>
      </c>
      <c r="B298" s="26"/>
      <c r="C298" s="41">
        <v>24068</v>
      </c>
      <c r="D298" s="96">
        <f t="shared" si="162"/>
        <v>-13.383956526433227</v>
      </c>
      <c r="E298" s="41">
        <v>68667</v>
      </c>
      <c r="F298" s="96">
        <f t="shared" si="159"/>
        <v>33.791208791208781</v>
      </c>
      <c r="G298" s="16"/>
      <c r="H298" s="45" t="s">
        <v>1246</v>
      </c>
      <c r="I298" s="8"/>
      <c r="J298" s="135">
        <v>87869</v>
      </c>
      <c r="K298" s="96">
        <f t="shared" ref="K298" si="167">(J298/J286-1)*100</f>
        <v>11.491904786073182</v>
      </c>
      <c r="L298" s="141">
        <v>102455</v>
      </c>
      <c r="M298" s="96">
        <f t="shared" si="161"/>
        <v>20.960791490065045</v>
      </c>
    </row>
    <row r="299" spans="1:14" ht="16.5" customHeight="1">
      <c r="A299" s="45" t="s">
        <v>1240</v>
      </c>
      <c r="B299" s="26"/>
      <c r="C299" s="41">
        <v>18787</v>
      </c>
      <c r="D299" s="96">
        <f t="shared" si="162"/>
        <v>-10.708174904942968</v>
      </c>
      <c r="E299" s="41">
        <v>81403</v>
      </c>
      <c r="F299" s="96">
        <f t="shared" ref="F299:F311" si="168">(E299/E287-1)*100</f>
        <v>34.259702132572457</v>
      </c>
      <c r="G299" s="16"/>
      <c r="H299" s="45" t="s">
        <v>1240</v>
      </c>
      <c r="I299" s="322"/>
      <c r="J299" s="238">
        <v>65506</v>
      </c>
      <c r="K299" s="96">
        <f t="shared" ref="K299:K311" si="169">(J299/J287-1)*100</f>
        <v>3.4555734546258599</v>
      </c>
      <c r="L299" s="141">
        <v>100570</v>
      </c>
      <c r="M299" s="96">
        <f t="shared" ref="M299:M311" si="170">(L299/L287-1)*100</f>
        <v>17.884939984996251</v>
      </c>
    </row>
    <row r="300" spans="1:14">
      <c r="A300" s="45" t="s">
        <v>1259</v>
      </c>
      <c r="B300" s="26"/>
      <c r="C300" s="41">
        <v>21923</v>
      </c>
      <c r="D300" s="96">
        <f t="shared" si="162"/>
        <v>10.873413240277152</v>
      </c>
      <c r="E300" s="41">
        <v>50012</v>
      </c>
      <c r="F300" s="96">
        <f t="shared" si="168"/>
        <v>-23.356780531163324</v>
      </c>
      <c r="G300" s="16"/>
      <c r="H300" s="45" t="s">
        <v>1259</v>
      </c>
      <c r="I300" s="322"/>
      <c r="J300" s="238">
        <v>76543</v>
      </c>
      <c r="K300" s="96">
        <f t="shared" si="169"/>
        <v>6.4590606267124651</v>
      </c>
      <c r="L300" s="141">
        <v>85742</v>
      </c>
      <c r="M300" s="96">
        <f t="shared" si="170"/>
        <v>8.9880642168016287</v>
      </c>
      <c r="N300" s="16"/>
    </row>
    <row r="301" spans="1:14">
      <c r="A301" s="45" t="s">
        <v>1251</v>
      </c>
      <c r="B301" s="26"/>
      <c r="C301" s="41">
        <v>24509</v>
      </c>
      <c r="D301" s="96">
        <f t="shared" si="162"/>
        <v>-11.796883434699678</v>
      </c>
      <c r="E301" s="41">
        <v>52077</v>
      </c>
      <c r="F301" s="96">
        <f t="shared" si="168"/>
        <v>1.6453917320529365</v>
      </c>
      <c r="G301" s="16"/>
      <c r="H301" s="45" t="s">
        <v>1251</v>
      </c>
      <c r="I301" s="322"/>
      <c r="J301" s="238">
        <v>88240</v>
      </c>
      <c r="K301" s="96">
        <f t="shared" si="169"/>
        <v>4.3026004728132339</v>
      </c>
      <c r="L301" s="141">
        <v>95828</v>
      </c>
      <c r="M301" s="96">
        <f t="shared" si="170"/>
        <v>7.8658262044124294</v>
      </c>
      <c r="N301" s="16"/>
    </row>
    <row r="302" spans="1:14">
      <c r="A302" s="45" t="s">
        <v>2</v>
      </c>
      <c r="B302" s="26"/>
      <c r="C302" s="41">
        <v>17630</v>
      </c>
      <c r="D302" s="96">
        <f t="shared" si="162"/>
        <v>-25.564703398775602</v>
      </c>
      <c r="E302" s="41">
        <v>41731</v>
      </c>
      <c r="F302" s="96">
        <f t="shared" si="168"/>
        <v>-14.417259695248251</v>
      </c>
      <c r="G302" s="16"/>
      <c r="H302" s="45" t="s">
        <v>1252</v>
      </c>
      <c r="I302" s="322"/>
      <c r="J302" s="238">
        <v>82890</v>
      </c>
      <c r="K302" s="96">
        <f t="shared" si="169"/>
        <v>2.6412571046472655</v>
      </c>
      <c r="L302" s="141">
        <v>87253</v>
      </c>
      <c r="M302" s="96">
        <f t="shared" si="170"/>
        <v>-2.2857078863081526</v>
      </c>
      <c r="N302" s="16"/>
    </row>
    <row r="303" spans="1:14">
      <c r="A303" s="45" t="s">
        <v>44</v>
      </c>
      <c r="B303" s="26"/>
      <c r="C303" s="41">
        <v>20852</v>
      </c>
      <c r="D303" s="96">
        <f t="shared" si="162"/>
        <v>-11.196286359184015</v>
      </c>
      <c r="E303" s="41">
        <v>43288</v>
      </c>
      <c r="F303" s="96">
        <f t="shared" si="168"/>
        <v>-38.575057114072052</v>
      </c>
      <c r="G303" s="16"/>
      <c r="H303" s="45" t="s">
        <v>1261</v>
      </c>
      <c r="I303" s="322"/>
      <c r="J303" s="238">
        <v>72920</v>
      </c>
      <c r="K303" s="96">
        <f t="shared" si="169"/>
        <v>0.55157198014341713</v>
      </c>
      <c r="L303" s="141">
        <v>86742</v>
      </c>
      <c r="M303" s="96">
        <f t="shared" si="170"/>
        <v>-10.042934478252752</v>
      </c>
      <c r="N303" s="16"/>
    </row>
    <row r="304" spans="1:14">
      <c r="A304" s="45" t="s">
        <v>1273</v>
      </c>
      <c r="B304" s="26"/>
      <c r="C304" s="41">
        <v>24577</v>
      </c>
      <c r="D304" s="96">
        <f t="shared" si="162"/>
        <v>-16.353549792389899</v>
      </c>
      <c r="E304" s="41">
        <v>40418</v>
      </c>
      <c r="F304" s="96">
        <f t="shared" si="168"/>
        <v>-27.597449125824014</v>
      </c>
      <c r="G304" s="16"/>
      <c r="H304" s="45" t="s">
        <v>4</v>
      </c>
      <c r="I304" s="45"/>
      <c r="J304" s="238">
        <v>87438</v>
      </c>
      <c r="K304" s="96">
        <f t="shared" si="169"/>
        <v>1.4986012281333005</v>
      </c>
      <c r="L304" s="141">
        <v>87046</v>
      </c>
      <c r="M304" s="96">
        <f t="shared" si="170"/>
        <v>-13.118206589545755</v>
      </c>
      <c r="N304" s="16"/>
    </row>
    <row r="305" spans="1:14">
      <c r="A305" s="45" t="s">
        <v>5</v>
      </c>
      <c r="B305" s="26"/>
      <c r="C305" s="41">
        <v>21356</v>
      </c>
      <c r="D305" s="96">
        <f t="shared" si="162"/>
        <v>-6.5996063853050568</v>
      </c>
      <c r="E305" s="41">
        <v>45322</v>
      </c>
      <c r="F305" s="96">
        <f t="shared" si="168"/>
        <v>-46.460804233804275</v>
      </c>
      <c r="G305" s="16"/>
      <c r="H305" s="45" t="s">
        <v>5</v>
      </c>
      <c r="I305" s="45"/>
      <c r="J305" s="238">
        <v>87243</v>
      </c>
      <c r="K305" s="96">
        <f t="shared" si="169"/>
        <v>-0.3529331140350922</v>
      </c>
      <c r="L305" s="141">
        <v>87881</v>
      </c>
      <c r="M305" s="96">
        <f t="shared" si="170"/>
        <v>-13.843846199094134</v>
      </c>
      <c r="N305" s="16"/>
    </row>
    <row r="306" spans="1:14">
      <c r="A306" s="45" t="s">
        <v>6</v>
      </c>
      <c r="B306" s="26"/>
      <c r="C306" s="41">
        <v>22090</v>
      </c>
      <c r="D306" s="96">
        <f t="shared" si="162"/>
        <v>-18.333394949905724</v>
      </c>
      <c r="E306" s="41">
        <v>37478</v>
      </c>
      <c r="F306" s="96">
        <f t="shared" si="168"/>
        <v>-55.40138515362829</v>
      </c>
      <c r="G306" s="16"/>
      <c r="H306" s="45" t="s">
        <v>6</v>
      </c>
      <c r="I306" s="45"/>
      <c r="J306" s="238">
        <v>79945</v>
      </c>
      <c r="K306" s="96">
        <f t="shared" si="169"/>
        <v>-0.81265508684863486</v>
      </c>
      <c r="L306" s="141">
        <v>89377</v>
      </c>
      <c r="M306" s="96">
        <f t="shared" si="170"/>
        <v>-17.8882478318389</v>
      </c>
      <c r="N306" s="16"/>
    </row>
    <row r="307" spans="1:14">
      <c r="A307" s="45" t="s">
        <v>7</v>
      </c>
      <c r="B307" s="26"/>
      <c r="C307" s="41">
        <v>24174</v>
      </c>
      <c r="D307" s="96">
        <f t="shared" si="162"/>
        <v>8.6911559732026475</v>
      </c>
      <c r="E307" s="41">
        <v>38515</v>
      </c>
      <c r="F307" s="96">
        <f t="shared" si="168"/>
        <v>-50.090708824672802</v>
      </c>
      <c r="G307" s="16"/>
      <c r="H307" s="45" t="s">
        <v>7</v>
      </c>
      <c r="I307" s="45"/>
      <c r="J307" s="238">
        <v>91991</v>
      </c>
      <c r="K307" s="96">
        <f t="shared" si="169"/>
        <v>4.2958209564408989</v>
      </c>
      <c r="L307" s="141">
        <v>91337</v>
      </c>
      <c r="M307" s="96">
        <f t="shared" si="170"/>
        <v>-16.358058608058613</v>
      </c>
      <c r="N307" s="16"/>
    </row>
    <row r="308" spans="1:14">
      <c r="A308" s="45" t="s">
        <v>10</v>
      </c>
      <c r="B308" s="26"/>
      <c r="C308" s="41">
        <v>22624</v>
      </c>
      <c r="D308" s="96">
        <f t="shared" si="162"/>
        <v>9.3739424703891636</v>
      </c>
      <c r="E308" s="41">
        <v>52899</v>
      </c>
      <c r="F308" s="96">
        <f t="shared" si="168"/>
        <v>-45.133486838011073</v>
      </c>
      <c r="G308" s="16"/>
      <c r="H308" s="45" t="s">
        <v>10</v>
      </c>
      <c r="I308" s="45"/>
      <c r="J308" s="238">
        <v>91471</v>
      </c>
      <c r="K308" s="96">
        <f t="shared" si="169"/>
        <v>1.6096065406234095</v>
      </c>
      <c r="L308" s="141">
        <v>98143</v>
      </c>
      <c r="M308" s="96">
        <f t="shared" si="170"/>
        <v>-12.193572629996774</v>
      </c>
      <c r="N308" s="16"/>
    </row>
    <row r="309" spans="1:14">
      <c r="A309" s="45" t="s">
        <v>8</v>
      </c>
      <c r="B309" s="26"/>
      <c r="C309" s="41">
        <v>23003</v>
      </c>
      <c r="D309" s="96">
        <f t="shared" si="162"/>
        <v>-13.192950677384053</v>
      </c>
      <c r="E309" s="41">
        <v>41090</v>
      </c>
      <c r="F309" s="96">
        <f t="shared" si="168"/>
        <v>-30.303955492231495</v>
      </c>
      <c r="G309" s="16"/>
      <c r="H309" s="45" t="s">
        <v>8</v>
      </c>
      <c r="I309" s="45"/>
      <c r="J309" s="238">
        <v>88196</v>
      </c>
      <c r="K309" s="96">
        <f t="shared" si="169"/>
        <v>-0.19464059388013544</v>
      </c>
      <c r="L309" s="141">
        <v>96047</v>
      </c>
      <c r="M309" s="96">
        <f t="shared" si="170"/>
        <v>-11.63053878993081</v>
      </c>
      <c r="N309" s="16"/>
    </row>
    <row r="310" spans="1:14">
      <c r="A310" s="45" t="s">
        <v>1301</v>
      </c>
      <c r="B310" s="26"/>
      <c r="C310" s="41">
        <v>24284</v>
      </c>
      <c r="D310" s="96">
        <f t="shared" si="162"/>
        <v>0.8974572045870044</v>
      </c>
      <c r="E310" s="41">
        <v>55914</v>
      </c>
      <c r="F310" s="96">
        <f t="shared" si="168"/>
        <v>-18.572239940582811</v>
      </c>
      <c r="G310" s="16"/>
      <c r="H310" s="45" t="s">
        <v>1303</v>
      </c>
      <c r="I310" s="45"/>
      <c r="J310" s="238">
        <v>96429</v>
      </c>
      <c r="K310" s="96">
        <f t="shared" si="169"/>
        <v>9.7417746873186282</v>
      </c>
      <c r="L310" s="141">
        <v>95840</v>
      </c>
      <c r="M310" s="96">
        <f t="shared" si="170"/>
        <v>-6.4564930945293035</v>
      </c>
      <c r="N310" s="16"/>
    </row>
    <row r="311" spans="1:14" ht="16.5" customHeight="1">
      <c r="A311" s="45" t="s">
        <v>1298</v>
      </c>
      <c r="B311" s="26"/>
      <c r="C311" s="41">
        <v>19520</v>
      </c>
      <c r="D311" s="96">
        <f t="shared" si="162"/>
        <v>3.9016341086921758</v>
      </c>
      <c r="E311" s="41">
        <v>56216</v>
      </c>
      <c r="F311" s="96">
        <f t="shared" si="168"/>
        <v>-30.941120106138598</v>
      </c>
      <c r="G311" s="16"/>
      <c r="H311" s="45" t="s">
        <v>1298</v>
      </c>
      <c r="I311" s="45"/>
      <c r="J311" s="238">
        <v>73328</v>
      </c>
      <c r="K311" s="96">
        <f t="shared" si="169"/>
        <v>11.940890910756274</v>
      </c>
      <c r="L311" s="141">
        <v>90993</v>
      </c>
      <c r="M311" s="96">
        <f t="shared" si="170"/>
        <v>-9.5227204931888192</v>
      </c>
      <c r="N311" s="16"/>
    </row>
    <row r="312" spans="1:14" ht="11" customHeight="1">
      <c r="A312" s="45" t="s">
        <v>217</v>
      </c>
      <c r="B312" s="26"/>
      <c r="C312" s="41">
        <v>19667</v>
      </c>
      <c r="D312" s="96">
        <f t="shared" si="162"/>
        <v>-10.290562423026051</v>
      </c>
      <c r="E312" s="41">
        <v>69707</v>
      </c>
      <c r="F312" s="96">
        <f t="shared" ref="F312:F318" si="171">(E312/E300-1)*100</f>
        <v>39.380548668319591</v>
      </c>
      <c r="G312" s="16"/>
      <c r="H312" s="45" t="s">
        <v>1322</v>
      </c>
      <c r="I312" s="45"/>
      <c r="J312" s="238">
        <v>82492</v>
      </c>
      <c r="K312" s="96">
        <f t="shared" ref="K312:K318" si="172">(J312/J300-1)*100</f>
        <v>7.772101955763433</v>
      </c>
      <c r="L312" s="141">
        <v>86322</v>
      </c>
      <c r="M312" s="96">
        <f t="shared" ref="M312:M318" si="173">(L312/L300-1)*100</f>
        <v>0.67644794849666123</v>
      </c>
      <c r="N312" s="16"/>
    </row>
    <row r="313" spans="1:14" ht="11" customHeight="1">
      <c r="A313" s="45" t="s">
        <v>1332</v>
      </c>
      <c r="B313" s="26"/>
      <c r="C313" s="41">
        <v>24670</v>
      </c>
      <c r="D313" s="96">
        <f t="shared" si="162"/>
        <v>0.65690154637072506</v>
      </c>
      <c r="E313" s="41">
        <v>49974</v>
      </c>
      <c r="F313" s="96">
        <f t="shared" si="171"/>
        <v>-4.0382510513278458</v>
      </c>
      <c r="G313" s="16"/>
      <c r="H313" s="45" t="s">
        <v>1334</v>
      </c>
      <c r="I313" s="45"/>
      <c r="J313" s="238">
        <v>94693</v>
      </c>
      <c r="K313" s="96">
        <f t="shared" si="172"/>
        <v>7.313009972801443</v>
      </c>
      <c r="L313" s="141">
        <v>90869</v>
      </c>
      <c r="M313" s="96">
        <f t="shared" si="173"/>
        <v>-5.1748966899027415</v>
      </c>
      <c r="N313" s="16"/>
    </row>
    <row r="314" spans="1:14" ht="11" customHeight="1">
      <c r="A314" s="45" t="s">
        <v>2</v>
      </c>
      <c r="B314" s="26"/>
      <c r="C314" s="41">
        <v>23955</v>
      </c>
      <c r="D314" s="96">
        <f t="shared" si="162"/>
        <v>35.87634713556438</v>
      </c>
      <c r="E314" s="41">
        <v>37677</v>
      </c>
      <c r="F314" s="96">
        <f t="shared" si="171"/>
        <v>-9.7146006565862368</v>
      </c>
      <c r="G314" s="16"/>
      <c r="H314" s="45" t="s">
        <v>1337</v>
      </c>
      <c r="I314" s="45"/>
      <c r="J314" s="238">
        <v>89800</v>
      </c>
      <c r="K314" s="96">
        <f t="shared" si="172"/>
        <v>8.3363493786946528</v>
      </c>
      <c r="L314" s="141">
        <v>94514</v>
      </c>
      <c r="M314" s="96">
        <f t="shared" si="173"/>
        <v>8.3217769016538092</v>
      </c>
      <c r="N314" s="16"/>
    </row>
    <row r="315" spans="1:14" ht="11" customHeight="1">
      <c r="A315" s="45" t="s">
        <v>1344</v>
      </c>
      <c r="B315" s="26"/>
      <c r="C315" s="41">
        <v>24330</v>
      </c>
      <c r="D315" s="96">
        <f t="shared" si="162"/>
        <v>16.679455208133518</v>
      </c>
      <c r="E315" s="41">
        <v>46926</v>
      </c>
      <c r="F315" s="96">
        <f t="shared" si="171"/>
        <v>8.4041766771391515</v>
      </c>
      <c r="G315" s="16"/>
      <c r="H315" s="45" t="s">
        <v>1345</v>
      </c>
      <c r="I315" s="45"/>
      <c r="J315" s="238">
        <v>82768</v>
      </c>
      <c r="K315" s="96">
        <f t="shared" si="172"/>
        <v>13.505211190345578</v>
      </c>
      <c r="L315" s="141">
        <v>94998</v>
      </c>
      <c r="M315" s="96">
        <f t="shared" si="173"/>
        <v>9.5178806114684988</v>
      </c>
      <c r="N315" s="16"/>
    </row>
    <row r="316" spans="1:14" ht="11" customHeight="1">
      <c r="A316" s="45" t="s">
        <v>459</v>
      </c>
      <c r="B316" s="26"/>
      <c r="C316" s="41">
        <v>26849</v>
      </c>
      <c r="D316" s="96">
        <f t="shared" si="162"/>
        <v>9.2444155104365766</v>
      </c>
      <c r="E316" s="41">
        <v>46001</v>
      </c>
      <c r="F316" s="96">
        <f t="shared" si="171"/>
        <v>13.813152555791962</v>
      </c>
      <c r="G316" s="16"/>
      <c r="H316" s="45" t="s">
        <v>1352</v>
      </c>
      <c r="I316" s="45"/>
      <c r="J316" s="238">
        <v>92090</v>
      </c>
      <c r="K316" s="96">
        <f t="shared" si="172"/>
        <v>5.3203412703858755</v>
      </c>
      <c r="L316" s="141">
        <v>89896</v>
      </c>
      <c r="M316" s="96">
        <f t="shared" si="173"/>
        <v>3.2741309192840573</v>
      </c>
      <c r="N316" s="16"/>
    </row>
    <row r="317" spans="1:14" ht="11" customHeight="1">
      <c r="A317" s="45" t="s">
        <v>1358</v>
      </c>
      <c r="B317" s="26"/>
      <c r="C317" s="41">
        <v>25064</v>
      </c>
      <c r="D317" s="96">
        <f>(C317/C305-1)*100</f>
        <v>17.362802022850722</v>
      </c>
      <c r="E317" s="41">
        <v>53940</v>
      </c>
      <c r="F317" s="96">
        <f t="shared" si="171"/>
        <v>19.015047879616965</v>
      </c>
      <c r="G317" s="16"/>
      <c r="H317" s="45" t="s">
        <v>1359</v>
      </c>
      <c r="I317" s="45"/>
      <c r="J317" s="238">
        <v>96127</v>
      </c>
      <c r="K317" s="96">
        <f t="shared" si="172"/>
        <v>10.183051935398835</v>
      </c>
      <c r="L317" s="141">
        <v>102469</v>
      </c>
      <c r="M317" s="96">
        <f t="shared" si="173"/>
        <v>16.59972007601187</v>
      </c>
      <c r="N317" s="16"/>
    </row>
    <row r="318" spans="1:14" ht="11" customHeight="1">
      <c r="A318" s="45" t="s">
        <v>1365</v>
      </c>
      <c r="B318" s="26"/>
      <c r="C318" s="41">
        <v>26150</v>
      </c>
      <c r="D318" s="96">
        <f>(C318/C306-1)*100</f>
        <v>18.379357175192389</v>
      </c>
      <c r="E318" s="41">
        <v>40809</v>
      </c>
      <c r="F318" s="96">
        <f t="shared" si="171"/>
        <v>8.8878808901222008</v>
      </c>
      <c r="G318" s="16"/>
      <c r="H318" s="45" t="s">
        <v>1365</v>
      </c>
      <c r="I318" s="45"/>
      <c r="J318" s="238">
        <v>84334</v>
      </c>
      <c r="K318" s="96">
        <f t="shared" si="172"/>
        <v>5.4900243917693325</v>
      </c>
      <c r="L318" s="141">
        <v>91426</v>
      </c>
      <c r="M318" s="96">
        <f t="shared" si="173"/>
        <v>2.2925361110800235</v>
      </c>
      <c r="N318" s="16"/>
    </row>
    <row r="319" spans="1:14" ht="11" customHeight="1">
      <c r="A319" s="45" t="s">
        <v>1372</v>
      </c>
      <c r="B319" s="26"/>
      <c r="C319" s="41">
        <v>23740</v>
      </c>
      <c r="D319" s="96">
        <f>(C319/C307-1)*100</f>
        <v>-1.7953172830313613</v>
      </c>
      <c r="E319" s="41">
        <v>50092</v>
      </c>
      <c r="F319" s="96">
        <f>(E319/E307-1)*100</f>
        <v>30.058418797870967</v>
      </c>
      <c r="G319" s="16"/>
      <c r="H319" s="45" t="s">
        <v>7</v>
      </c>
      <c r="I319" s="45"/>
      <c r="J319" s="238">
        <v>90379</v>
      </c>
      <c r="K319" s="96">
        <f>(J319/J307-1)*100</f>
        <v>-1.7523453381309007</v>
      </c>
      <c r="L319" s="141">
        <v>93374</v>
      </c>
      <c r="M319" s="96">
        <f>(L319/L307-1)*100</f>
        <v>2.2302024371284368</v>
      </c>
      <c r="N319" s="16"/>
    </row>
    <row r="320" spans="1:14" ht="11" customHeight="1">
      <c r="A320" s="45" t="s">
        <v>1373</v>
      </c>
      <c r="B320" s="26"/>
      <c r="C320" s="41">
        <v>18530</v>
      </c>
      <c r="D320" s="96">
        <f>(C320/C308-1)*100</f>
        <v>-18.095827439886847</v>
      </c>
      <c r="E320" s="41">
        <v>56717</v>
      </c>
      <c r="F320" s="96">
        <f>(E320/E308-1)*100</f>
        <v>7.2175277415452044</v>
      </c>
      <c r="G320" s="16"/>
      <c r="H320" s="45" t="s">
        <v>10</v>
      </c>
      <c r="I320" s="45"/>
      <c r="J320" s="238">
        <v>94269</v>
      </c>
      <c r="K320" s="96">
        <f>(J320/J308-1)*100</f>
        <v>3.0588929824753253</v>
      </c>
      <c r="L320" s="141">
        <v>98951</v>
      </c>
      <c r="M320" s="96">
        <f>(L320/L308-1)*100</f>
        <v>0.82328846682901968</v>
      </c>
      <c r="N320" s="16"/>
    </row>
    <row r="321" spans="1:14" ht="11" customHeight="1">
      <c r="A321" s="45" t="s">
        <v>311</v>
      </c>
      <c r="B321" s="26"/>
      <c r="C321" s="41">
        <v>23751</v>
      </c>
      <c r="D321" s="96">
        <f>(C321/C309-1)*100</f>
        <v>3.251749771768897</v>
      </c>
      <c r="E321" s="41">
        <v>43360</v>
      </c>
      <c r="F321" s="96">
        <f>(E321/E309-1)*100</f>
        <v>5.5244585057191431</v>
      </c>
      <c r="G321" s="16"/>
      <c r="H321" s="45" t="s">
        <v>8</v>
      </c>
      <c r="I321" s="45"/>
      <c r="J321" s="238">
        <v>91523</v>
      </c>
      <c r="K321" s="96">
        <f>(J321/J309-1)*100</f>
        <v>3.7722799219919168</v>
      </c>
      <c r="L321" s="141">
        <v>92668</v>
      </c>
      <c r="M321" s="96">
        <f>(L321/L309-1)*100</f>
        <v>-3.5180692785823586</v>
      </c>
      <c r="N321" s="16"/>
    </row>
    <row r="322" spans="1:14">
      <c r="A322" s="57"/>
      <c r="B322" s="134"/>
      <c r="C322" s="93"/>
      <c r="D322" s="189"/>
      <c r="E322" s="93"/>
      <c r="F322" s="189"/>
      <c r="G322" s="16"/>
      <c r="H322" s="57"/>
      <c r="I322" s="57"/>
      <c r="J322" s="320"/>
      <c r="K322" s="189"/>
      <c r="L322" s="272"/>
      <c r="M322" s="189"/>
      <c r="N322" s="17"/>
    </row>
    <row r="323" spans="1:14">
      <c r="A323" s="19" t="s">
        <v>389</v>
      </c>
      <c r="H323" s="19" t="s">
        <v>388</v>
      </c>
    </row>
    <row r="324" spans="1:14">
      <c r="A324" s="298" t="s">
        <v>422</v>
      </c>
      <c r="H324" s="20"/>
    </row>
    <row r="325" spans="1:14">
      <c r="A325" s="299" t="s">
        <v>423</v>
      </c>
    </row>
  </sheetData>
  <mergeCells count="7">
    <mergeCell ref="L4:L5"/>
    <mergeCell ref="A1:N1"/>
    <mergeCell ref="H4:I5"/>
    <mergeCell ref="J4:J5"/>
    <mergeCell ref="E4:E5"/>
    <mergeCell ref="A4:B5"/>
    <mergeCell ref="C4:C5"/>
  </mergeCells>
  <phoneticPr fontId="5"/>
  <pageMargins left="0.36" right="0.28999999999999998" top="0.65" bottom="0.7" header="0.28999999999999998" footer="0.34"/>
  <pageSetup paperSize="9" scale="64" orientation="landscape" r:id="rId1"/>
  <headerFooter alignWithMargins="0"/>
  <ignoredErrors>
    <ignoredError sqref="E7 D7" formulaRange="1"/>
    <ignoredError sqref="K8:K9 K12 D8:D9" formula="1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K306"/>
  <sheetViews>
    <sheetView showGridLines="0" zoomScale="120" zoomScaleNormal="120" workbookViewId="0">
      <pane ySplit="6" topLeftCell="A286" activePane="bottomLeft" state="frozen"/>
      <selection activeCell="Q287" sqref="Q287"/>
      <selection pane="bottomLeft" activeCell="A302" sqref="A302"/>
    </sheetView>
  </sheetViews>
  <sheetFormatPr defaultColWidth="9" defaultRowHeight="11"/>
  <cols>
    <col min="1" max="1" width="10.1796875" style="3" customWidth="1"/>
    <col min="2" max="2" width="2.08984375" style="3" customWidth="1"/>
    <col min="3" max="3" width="7.6328125" style="3" customWidth="1"/>
    <col min="4" max="4" width="9.08984375" style="3" customWidth="1"/>
    <col min="5" max="5" width="9.54296875" style="3" customWidth="1"/>
    <col min="6" max="8" width="9.08984375" style="3" customWidth="1"/>
    <col min="9" max="9" width="11.1796875" style="3" bestFit="1" customWidth="1"/>
    <col min="10" max="10" width="9.08984375" style="3" customWidth="1"/>
    <col min="11" max="16384" width="9" style="3"/>
  </cols>
  <sheetData>
    <row r="1" spans="1:11" ht="25.5" customHeight="1">
      <c r="A1" s="374" t="s">
        <v>105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1" s="1" customFormat="1" ht="30.75" customHeight="1">
      <c r="A2" s="11" t="s">
        <v>28</v>
      </c>
      <c r="B2" s="4"/>
      <c r="C2" s="4"/>
      <c r="D2" s="428"/>
      <c r="E2" s="428"/>
      <c r="F2" s="428"/>
      <c r="G2" s="4"/>
      <c r="H2" s="4"/>
      <c r="I2" s="4"/>
      <c r="J2" s="4"/>
    </row>
    <row r="3" spans="1:11" s="1" customFormat="1" ht="12.75" customHeight="1">
      <c r="H3" s="2"/>
      <c r="I3" s="44"/>
      <c r="J3" s="44"/>
    </row>
    <row r="4" spans="1:11" ht="15" customHeight="1">
      <c r="A4" s="378" t="s">
        <v>139</v>
      </c>
      <c r="B4" s="379"/>
      <c r="C4" s="398" t="s">
        <v>120</v>
      </c>
      <c r="D4" s="432"/>
      <c r="E4" s="432"/>
      <c r="F4" s="433"/>
      <c r="G4" s="398" t="s">
        <v>119</v>
      </c>
      <c r="H4" s="432"/>
      <c r="I4" s="432"/>
      <c r="J4" s="432"/>
      <c r="K4" s="16"/>
    </row>
    <row r="5" spans="1:11" ht="6.75" customHeight="1">
      <c r="A5" s="380"/>
      <c r="B5" s="381"/>
      <c r="C5" s="429" t="s">
        <v>118</v>
      </c>
      <c r="D5" s="60"/>
      <c r="E5" s="430" t="s">
        <v>126</v>
      </c>
      <c r="F5" s="61"/>
      <c r="G5" s="429" t="s">
        <v>118</v>
      </c>
      <c r="H5" s="60"/>
      <c r="I5" s="430" t="s">
        <v>126</v>
      </c>
      <c r="J5" s="60"/>
      <c r="K5" s="16"/>
    </row>
    <row r="6" spans="1:11" ht="20.25" customHeight="1">
      <c r="A6" s="382"/>
      <c r="B6" s="383"/>
      <c r="C6" s="371"/>
      <c r="D6" s="52" t="s">
        <v>107</v>
      </c>
      <c r="E6" s="431"/>
      <c r="F6" s="52" t="s">
        <v>106</v>
      </c>
      <c r="G6" s="371"/>
      <c r="H6" s="52" t="s">
        <v>106</v>
      </c>
      <c r="I6" s="431"/>
      <c r="J6" s="53" t="s">
        <v>106</v>
      </c>
      <c r="K6" s="16"/>
    </row>
    <row r="7" spans="1:11" ht="5.25" customHeight="1">
      <c r="A7" s="9"/>
      <c r="B7" s="15"/>
      <c r="C7" s="10"/>
      <c r="D7" s="10"/>
      <c r="E7" s="10"/>
      <c r="F7" s="10"/>
      <c r="G7" s="10"/>
      <c r="H7" s="10"/>
      <c r="I7" s="10"/>
      <c r="J7" s="10"/>
    </row>
    <row r="8" spans="1:11" s="64" customFormat="1" ht="15" customHeight="1">
      <c r="A8" s="78" t="s">
        <v>37</v>
      </c>
      <c r="B8" s="79"/>
      <c r="C8" s="110">
        <v>87</v>
      </c>
      <c r="D8" s="75" t="s">
        <v>140</v>
      </c>
      <c r="E8" s="75" t="s">
        <v>140</v>
      </c>
      <c r="F8" s="23" t="s">
        <v>140</v>
      </c>
      <c r="G8" s="23">
        <f>SUM(G30:G41)</f>
        <v>18587</v>
      </c>
      <c r="H8" s="23" t="s">
        <v>140</v>
      </c>
      <c r="I8" s="23" t="s">
        <v>140</v>
      </c>
      <c r="J8" s="23" t="s">
        <v>140</v>
      </c>
    </row>
    <row r="9" spans="1:11" s="64" customFormat="1" ht="15" customHeight="1">
      <c r="A9" s="78" t="s">
        <v>38</v>
      </c>
      <c r="B9" s="79"/>
      <c r="C9" s="110">
        <v>79</v>
      </c>
      <c r="D9" s="75">
        <f t="shared" ref="D9:D15" si="0">C9-C8</f>
        <v>-8</v>
      </c>
      <c r="E9" s="75" t="s">
        <v>140</v>
      </c>
      <c r="F9" s="23" t="s">
        <v>140</v>
      </c>
      <c r="G9" s="23">
        <f>SUM(G42:G53)</f>
        <v>15466</v>
      </c>
      <c r="H9" s="82">
        <f t="shared" ref="H9:H19" si="1">(G9/G8-1)*100</f>
        <v>-16.791305751331574</v>
      </c>
      <c r="I9" s="75">
        <v>10267882</v>
      </c>
      <c r="J9" s="23" t="s">
        <v>140</v>
      </c>
    </row>
    <row r="10" spans="1:11" s="64" customFormat="1" ht="15" customHeight="1">
      <c r="A10" s="78" t="s">
        <v>39</v>
      </c>
      <c r="B10" s="79"/>
      <c r="C10" s="110">
        <f>SUM(C54:C65)</f>
        <v>53</v>
      </c>
      <c r="D10" s="75">
        <f t="shared" si="0"/>
        <v>-26</v>
      </c>
      <c r="E10" s="75">
        <v>33658</v>
      </c>
      <c r="F10" s="23" t="s">
        <v>140</v>
      </c>
      <c r="G10" s="23">
        <f>SUM(G54:G65)</f>
        <v>13186</v>
      </c>
      <c r="H10" s="82">
        <f t="shared" si="1"/>
        <v>-14.742014742014742</v>
      </c>
      <c r="I10" s="75">
        <v>7262231</v>
      </c>
      <c r="J10" s="82">
        <f t="shared" ref="J10:J19" si="2">(I10/I9-1)*100</f>
        <v>-29.272356265878397</v>
      </c>
    </row>
    <row r="11" spans="1:11" s="64" customFormat="1" ht="15" customHeight="1">
      <c r="A11" s="78" t="s">
        <v>93</v>
      </c>
      <c r="B11" s="86" t="s">
        <v>141</v>
      </c>
      <c r="C11" s="110">
        <v>30</v>
      </c>
      <c r="D11" s="75">
        <f t="shared" si="0"/>
        <v>-23</v>
      </c>
      <c r="E11" s="75">
        <v>15444</v>
      </c>
      <c r="F11" s="82">
        <f t="shared" ref="F11:F19" si="3">(E11/E10-1)*100</f>
        <v>-54.114920672648402</v>
      </c>
      <c r="G11" s="23">
        <v>13170</v>
      </c>
      <c r="H11" s="82">
        <f t="shared" si="1"/>
        <v>-0.12134081601699043</v>
      </c>
      <c r="I11" s="75">
        <v>6122013</v>
      </c>
      <c r="J11" s="82">
        <f t="shared" si="2"/>
        <v>-15.700657277357333</v>
      </c>
    </row>
    <row r="12" spans="1:11" s="64" customFormat="1" ht="15" customHeight="1">
      <c r="A12" s="78" t="s">
        <v>158</v>
      </c>
      <c r="B12" s="86"/>
      <c r="C12" s="110">
        <v>30</v>
      </c>
      <c r="D12" s="75">
        <f t="shared" si="0"/>
        <v>0</v>
      </c>
      <c r="E12" s="75">
        <v>5893</v>
      </c>
      <c r="F12" s="82">
        <f t="shared" si="3"/>
        <v>-61.842786842786843</v>
      </c>
      <c r="G12" s="23">
        <f>SUM(G78:G89)</f>
        <v>13337</v>
      </c>
      <c r="H12" s="82">
        <f t="shared" si="1"/>
        <v>1.2680334092634693</v>
      </c>
      <c r="I12" s="75">
        <v>5446254</v>
      </c>
      <c r="J12" s="82">
        <f t="shared" si="2"/>
        <v>-11.038183029013492</v>
      </c>
    </row>
    <row r="13" spans="1:11" s="64" customFormat="1" ht="15" customHeight="1">
      <c r="A13" s="78" t="s">
        <v>174</v>
      </c>
      <c r="B13" s="86"/>
      <c r="C13" s="110">
        <f>SUM(C90:C101)</f>
        <v>43</v>
      </c>
      <c r="D13" s="75">
        <f t="shared" si="0"/>
        <v>13</v>
      </c>
      <c r="E13" s="75">
        <f>SUM(E90:E101)</f>
        <v>14098</v>
      </c>
      <c r="F13" s="82">
        <f t="shared" si="3"/>
        <v>139.23298829119295</v>
      </c>
      <c r="G13" s="23">
        <f>SUM(G90:G101)</f>
        <v>14366</v>
      </c>
      <c r="H13" s="82">
        <f t="shared" si="1"/>
        <v>7.7153782709754815</v>
      </c>
      <c r="I13" s="75">
        <f>SUM(I90:I101)</f>
        <v>5795539</v>
      </c>
      <c r="J13" s="82">
        <f t="shared" si="2"/>
        <v>6.4133072016105075</v>
      </c>
    </row>
    <row r="14" spans="1:11" s="64" customFormat="1" ht="15" customHeight="1">
      <c r="A14" s="78" t="s">
        <v>208</v>
      </c>
      <c r="B14" s="86"/>
      <c r="C14" s="110">
        <f>SUM(C102:C113)</f>
        <v>39</v>
      </c>
      <c r="D14" s="75">
        <f t="shared" si="0"/>
        <v>-4</v>
      </c>
      <c r="E14" s="75">
        <f>SUM(E102:E113)</f>
        <v>22966</v>
      </c>
      <c r="F14" s="82">
        <f t="shared" si="3"/>
        <v>62.902539367286138</v>
      </c>
      <c r="G14" s="23">
        <f>SUM(G102:G113)</f>
        <v>16146</v>
      </c>
      <c r="H14" s="82">
        <f t="shared" si="1"/>
        <v>12.390366142280374</v>
      </c>
      <c r="I14" s="75">
        <f>SUM(I102:I113)</f>
        <v>14018911</v>
      </c>
      <c r="J14" s="82">
        <f t="shared" si="2"/>
        <v>141.89140992753218</v>
      </c>
    </row>
    <row r="15" spans="1:11" s="64" customFormat="1" ht="15" customHeight="1">
      <c r="A15" s="78" t="s">
        <v>215</v>
      </c>
      <c r="B15" s="86"/>
      <c r="C15" s="110">
        <f>SUM(C114:C125)</f>
        <v>58</v>
      </c>
      <c r="D15" s="75">
        <f t="shared" si="0"/>
        <v>19</v>
      </c>
      <c r="E15" s="75">
        <f>SUM(E114:E125)</f>
        <v>12630</v>
      </c>
      <c r="F15" s="82">
        <f t="shared" si="3"/>
        <v>-45.005660541670302</v>
      </c>
      <c r="G15" s="23">
        <f>SUM(G114:G125)</f>
        <v>14732</v>
      </c>
      <c r="H15" s="82">
        <f t="shared" si="1"/>
        <v>-8.7575870184565812</v>
      </c>
      <c r="I15" s="75">
        <f>SUM(I114:I125)</f>
        <v>7100705</v>
      </c>
      <c r="J15" s="82">
        <f t="shared" si="2"/>
        <v>-49.34909708749845</v>
      </c>
    </row>
    <row r="16" spans="1:11" s="64" customFormat="1" ht="15" customHeight="1">
      <c r="A16" s="78" t="s">
        <v>252</v>
      </c>
      <c r="B16" s="86"/>
      <c r="C16" s="110">
        <f>SUM(C126:C137)</f>
        <v>68</v>
      </c>
      <c r="D16" s="75">
        <f t="shared" ref="D16:D21" si="4">C16-C15</f>
        <v>10</v>
      </c>
      <c r="E16" s="75">
        <f>SUM(E126:E137)</f>
        <v>12851</v>
      </c>
      <c r="F16" s="82">
        <f t="shared" si="3"/>
        <v>1.7498020585906549</v>
      </c>
      <c r="G16" s="23">
        <f>SUM(G126:G137)</f>
        <v>13065</v>
      </c>
      <c r="H16" s="82">
        <f t="shared" si="1"/>
        <v>-11.315503665490089</v>
      </c>
      <c r="I16" s="75">
        <f>SUM(I126:I137)</f>
        <v>4724584</v>
      </c>
      <c r="J16" s="82">
        <f t="shared" si="2"/>
        <v>-33.463170206338667</v>
      </c>
    </row>
    <row r="17" spans="1:10" s="64" customFormat="1" ht="15" customHeight="1">
      <c r="A17" s="78" t="s">
        <v>260</v>
      </c>
      <c r="B17" s="86"/>
      <c r="C17" s="110">
        <f>SUM(C138:C149)</f>
        <v>58</v>
      </c>
      <c r="D17" s="75">
        <f t="shared" si="4"/>
        <v>-10</v>
      </c>
      <c r="E17" s="75">
        <f>SUM(E138:E149)</f>
        <v>12886</v>
      </c>
      <c r="F17" s="82">
        <f t="shared" si="3"/>
        <v>0.27235234612092984</v>
      </c>
      <c r="G17" s="23">
        <f>SUM(G138:G149)</f>
        <v>12707</v>
      </c>
      <c r="H17" s="82">
        <f t="shared" si="1"/>
        <v>-2.7401454267125924</v>
      </c>
      <c r="I17" s="75">
        <f>SUM(I138:I149)</f>
        <v>3990640</v>
      </c>
      <c r="J17" s="82">
        <f t="shared" si="2"/>
        <v>-15.534574049270788</v>
      </c>
    </row>
    <row r="18" spans="1:10" s="64" customFormat="1" ht="15" customHeight="1">
      <c r="A18" s="78" t="s">
        <v>270</v>
      </c>
      <c r="B18" s="86"/>
      <c r="C18" s="110">
        <f>SUM(C150:C161)</f>
        <v>48</v>
      </c>
      <c r="D18" s="75">
        <f t="shared" si="4"/>
        <v>-10</v>
      </c>
      <c r="E18" s="185">
        <f>SUM(E150:E161)</f>
        <v>3458</v>
      </c>
      <c r="F18" s="82">
        <f t="shared" si="3"/>
        <v>-73.164674840912625</v>
      </c>
      <c r="G18" s="23">
        <f>SUM(G150:G161)</f>
        <v>11719</v>
      </c>
      <c r="H18" s="82">
        <f t="shared" si="1"/>
        <v>-7.7752419926024992</v>
      </c>
      <c r="I18" s="75">
        <f>SUM(I150:I161)</f>
        <v>3075710</v>
      </c>
      <c r="J18" s="82">
        <f t="shared" si="2"/>
        <v>-22.926898943527853</v>
      </c>
    </row>
    <row r="19" spans="1:10" s="64" customFormat="1" ht="15" customHeight="1">
      <c r="A19" s="78" t="s">
        <v>296</v>
      </c>
      <c r="B19" s="86"/>
      <c r="C19" s="110">
        <f>SUM(C162:C173)</f>
        <v>65</v>
      </c>
      <c r="D19" s="75">
        <f t="shared" si="4"/>
        <v>17</v>
      </c>
      <c r="E19" s="185">
        <f>SUM(E151:E162)</f>
        <v>5530</v>
      </c>
      <c r="F19" s="82">
        <f t="shared" si="3"/>
        <v>59.919028340080985</v>
      </c>
      <c r="G19" s="23">
        <f>SUM(G162:G173)</f>
        <v>10536</v>
      </c>
      <c r="H19" s="82">
        <f t="shared" si="1"/>
        <v>-10.094717979349777</v>
      </c>
      <c r="I19" s="75">
        <f>SUM(I162:I173)</f>
        <v>2774992</v>
      </c>
      <c r="J19" s="82">
        <f t="shared" si="2"/>
        <v>-9.7771896570222783</v>
      </c>
    </row>
    <row r="20" spans="1:10" s="64" customFormat="1" ht="15" customHeight="1">
      <c r="A20" s="78" t="s">
        <v>304</v>
      </c>
      <c r="B20" s="86"/>
      <c r="C20" s="110">
        <f>SUM(C174:C185)</f>
        <v>48</v>
      </c>
      <c r="D20" s="75">
        <f t="shared" si="4"/>
        <v>-17</v>
      </c>
      <c r="E20" s="185">
        <f>SUM(E174:E185)</f>
        <v>9228</v>
      </c>
      <c r="F20" s="82">
        <f t="shared" ref="F20:F25" si="5">(E20/E19-1)*100</f>
        <v>66.871609403254979</v>
      </c>
      <c r="G20" s="23">
        <f>SUM(G174:G185)</f>
        <v>9533</v>
      </c>
      <c r="H20" s="82">
        <f t="shared" ref="H20:H26" si="6">(G20/G19-1)*100</f>
        <v>-9.5197418375094873</v>
      </c>
      <c r="I20" s="75">
        <f>SUM(I174:I185)</f>
        <v>1868596</v>
      </c>
      <c r="J20" s="82">
        <f t="shared" ref="J20:J26" si="7">(I20/I19-1)*100</f>
        <v>-32.663013082560234</v>
      </c>
    </row>
    <row r="21" spans="1:10" s="64" customFormat="1" ht="15" customHeight="1">
      <c r="A21" s="78" t="s">
        <v>316</v>
      </c>
      <c r="B21" s="86"/>
      <c r="C21" s="110">
        <f>SUM(C186:C197)</f>
        <v>55</v>
      </c>
      <c r="D21" s="75">
        <f t="shared" si="4"/>
        <v>7</v>
      </c>
      <c r="E21" s="185">
        <f>SUM(E186:E197)</f>
        <v>4064</v>
      </c>
      <c r="F21" s="82">
        <f t="shared" si="5"/>
        <v>-55.960121369744265</v>
      </c>
      <c r="G21" s="196">
        <f>SUM(G186:G197)</f>
        <v>8684</v>
      </c>
      <c r="H21" s="82">
        <f t="shared" si="6"/>
        <v>-8.9059058009021257</v>
      </c>
      <c r="I21" s="185">
        <f>SUM(I186:I197)</f>
        <v>2035843</v>
      </c>
      <c r="J21" s="82">
        <f t="shared" si="7"/>
        <v>8.9504098264151288</v>
      </c>
    </row>
    <row r="22" spans="1:10" s="64" customFormat="1" ht="15" customHeight="1">
      <c r="A22" s="78" t="s">
        <v>364</v>
      </c>
      <c r="B22" s="86"/>
      <c r="C22" s="110">
        <f>SUM(C198:C209)</f>
        <v>34</v>
      </c>
      <c r="D22" s="75">
        <f t="shared" ref="D22:D26" si="8">C22-C21</f>
        <v>-21</v>
      </c>
      <c r="E22" s="185">
        <f>SUM(E198:E209)</f>
        <v>1315</v>
      </c>
      <c r="F22" s="82">
        <f t="shared" si="5"/>
        <v>-67.642716535433081</v>
      </c>
      <c r="G22" s="196">
        <f>SUM(G198:G209)</f>
        <v>8381</v>
      </c>
      <c r="H22" s="82">
        <f t="shared" si="6"/>
        <v>-3.4891754951635212</v>
      </c>
      <c r="I22" s="185">
        <f>SUM(I198:I209)</f>
        <v>1950899</v>
      </c>
      <c r="J22" s="82">
        <f t="shared" si="7"/>
        <v>-4.1724239049867773</v>
      </c>
    </row>
    <row r="23" spans="1:10" s="64" customFormat="1" ht="15" customHeight="1">
      <c r="A23" s="78" t="s">
        <v>395</v>
      </c>
      <c r="B23" s="86"/>
      <c r="C23" s="110">
        <f>SUM(C210:C221)</f>
        <v>52</v>
      </c>
      <c r="D23" s="75">
        <f t="shared" si="8"/>
        <v>18</v>
      </c>
      <c r="E23" s="185">
        <f>SUM(E210:E221)</f>
        <v>4570</v>
      </c>
      <c r="F23" s="82">
        <f t="shared" si="5"/>
        <v>247.52851711026616</v>
      </c>
      <c r="G23" s="196">
        <f>SUM(G210:G221)</f>
        <v>8367</v>
      </c>
      <c r="H23" s="82">
        <f t="shared" si="6"/>
        <v>-0.16704450542894822</v>
      </c>
      <c r="I23" s="185">
        <f>SUM(I210:I221)</f>
        <v>3083725</v>
      </c>
      <c r="J23" s="82">
        <f t="shared" si="7"/>
        <v>58.066870709349907</v>
      </c>
    </row>
    <row r="24" spans="1:10" s="64" customFormat="1" ht="15" customHeight="1">
      <c r="A24" s="78" t="s">
        <v>416</v>
      </c>
      <c r="B24" s="86"/>
      <c r="C24" s="110">
        <f>SUM(C222:C233)</f>
        <v>42</v>
      </c>
      <c r="D24" s="75">
        <f t="shared" si="8"/>
        <v>-10</v>
      </c>
      <c r="E24" s="185">
        <f>SUM(E222:E233)</f>
        <v>5293</v>
      </c>
      <c r="F24" s="82">
        <f t="shared" si="5"/>
        <v>15.820568927789935</v>
      </c>
      <c r="G24" s="196">
        <f>SUM(G222:G233)</f>
        <v>8111</v>
      </c>
      <c r="H24" s="82">
        <f t="shared" si="6"/>
        <v>-3.0596390582048549</v>
      </c>
      <c r="I24" s="185">
        <f>SUM(I222:I233)</f>
        <v>1619281</v>
      </c>
      <c r="J24" s="82">
        <f t="shared" si="7"/>
        <v>-47.489448637605491</v>
      </c>
    </row>
    <row r="25" spans="1:10" s="64" customFormat="1" ht="15" customHeight="1">
      <c r="A25" s="78" t="s">
        <v>450</v>
      </c>
      <c r="B25" s="86"/>
      <c r="C25" s="110">
        <f>SUM(C234:C245)</f>
        <v>47</v>
      </c>
      <c r="D25" s="75">
        <f t="shared" si="8"/>
        <v>5</v>
      </c>
      <c r="E25" s="185">
        <f t="shared" ref="E25:I25" si="9">SUM(E234:E245)</f>
        <v>4137</v>
      </c>
      <c r="F25" s="82">
        <f t="shared" si="5"/>
        <v>-21.840166257320991</v>
      </c>
      <c r="G25" s="110">
        <f t="shared" si="9"/>
        <v>8631</v>
      </c>
      <c r="H25" s="82">
        <f t="shared" si="6"/>
        <v>6.4110467266674798</v>
      </c>
      <c r="I25" s="185">
        <f t="shared" si="9"/>
        <v>1264732</v>
      </c>
      <c r="J25" s="82">
        <f t="shared" si="7"/>
        <v>-21.895458539932232</v>
      </c>
    </row>
    <row r="26" spans="1:10" s="64" customFormat="1" ht="15" customHeight="1">
      <c r="A26" s="78" t="s">
        <v>451</v>
      </c>
      <c r="B26" s="86"/>
      <c r="C26" s="110">
        <f>SUM(C246:C257)</f>
        <v>59</v>
      </c>
      <c r="D26" s="75">
        <f t="shared" si="8"/>
        <v>12</v>
      </c>
      <c r="E26" s="185">
        <f t="shared" ref="E26:I26" si="10">SUM(E246:E257)</f>
        <v>27566</v>
      </c>
      <c r="F26" s="82">
        <f>(E26/E25-1)*100</f>
        <v>566.32825719120137</v>
      </c>
      <c r="G26" s="110">
        <f t="shared" si="10"/>
        <v>7163</v>
      </c>
      <c r="H26" s="82">
        <f t="shared" si="6"/>
        <v>-17.008457884370298</v>
      </c>
      <c r="I26" s="185">
        <f t="shared" si="10"/>
        <v>1208411</v>
      </c>
      <c r="J26" s="82">
        <f t="shared" si="7"/>
        <v>-4.4531964084090543</v>
      </c>
    </row>
    <row r="27" spans="1:10" s="64" customFormat="1" ht="15" customHeight="1">
      <c r="A27" s="78" t="s">
        <v>487</v>
      </c>
      <c r="B27" s="86"/>
      <c r="C27" s="110">
        <f>SUM(C258:C269)</f>
        <v>42</v>
      </c>
      <c r="D27" s="75">
        <f>C27-C26</f>
        <v>-17</v>
      </c>
      <c r="E27" s="185">
        <f>SUM(E258:E269)</f>
        <v>2012</v>
      </c>
      <c r="F27" s="82">
        <f>(E27/E26-1)*100</f>
        <v>-92.70115359500835</v>
      </c>
      <c r="G27" s="110">
        <f>SUM(G258:G269)</f>
        <v>5980</v>
      </c>
      <c r="H27" s="82">
        <f t="shared" ref="H27:H29" si="11">(G27/G26-1)*100</f>
        <v>-16.515426497277673</v>
      </c>
      <c r="I27" s="185">
        <f>SUM(I258:I269)</f>
        <v>1167983</v>
      </c>
      <c r="J27" s="82">
        <f t="shared" ref="J27:J29" si="12">(I27/I26-1)*100</f>
        <v>-3.3455504791002344</v>
      </c>
    </row>
    <row r="28" spans="1:10" s="64" customFormat="1" ht="15" customHeight="1">
      <c r="A28" s="78" t="s">
        <v>1266</v>
      </c>
      <c r="B28" s="86"/>
      <c r="C28" s="110">
        <f>SUM(C270:C281)</f>
        <v>42</v>
      </c>
      <c r="D28" s="75">
        <f>C28-C27</f>
        <v>0</v>
      </c>
      <c r="E28" s="353">
        <f>SUM(E270:E281)</f>
        <v>9112</v>
      </c>
      <c r="F28" s="82">
        <f>(E28/E27-1)*100</f>
        <v>352.88270377733602</v>
      </c>
      <c r="G28" s="110">
        <f>SUM(G270:G281)</f>
        <v>6880</v>
      </c>
      <c r="H28" s="82">
        <f t="shared" si="11"/>
        <v>15.050167224080258</v>
      </c>
      <c r="I28" s="353">
        <f>SUM(I270:I281)</f>
        <v>2324379</v>
      </c>
      <c r="J28" s="82">
        <f t="shared" si="12"/>
        <v>99.007947889652499</v>
      </c>
    </row>
    <row r="29" spans="1:10" s="64" customFormat="1" ht="15" customHeight="1">
      <c r="A29" s="78" t="s">
        <v>1324</v>
      </c>
      <c r="B29" s="86"/>
      <c r="C29" s="110">
        <f>SUM(C282:C293)</f>
        <v>77</v>
      </c>
      <c r="D29" s="75">
        <f>C29-C28</f>
        <v>35</v>
      </c>
      <c r="E29" s="353">
        <f>SUM(E282:E293)</f>
        <v>588889</v>
      </c>
      <c r="F29" s="82">
        <f>(E29/E28-1)*100</f>
        <v>6362.7853380158031</v>
      </c>
      <c r="G29" s="110">
        <f>SUM(G282:G293)</f>
        <v>9053</v>
      </c>
      <c r="H29" s="82">
        <f t="shared" si="11"/>
        <v>31.584302325581405</v>
      </c>
      <c r="I29" s="353">
        <f>SUM(I282:I293)</f>
        <v>2463078</v>
      </c>
      <c r="J29" s="82">
        <f t="shared" si="12"/>
        <v>5.9671421915272749</v>
      </c>
    </row>
    <row r="30" spans="1:10" s="1" customFormat="1" ht="20.149999999999999" customHeight="1">
      <c r="A30" s="6" t="s">
        <v>40</v>
      </c>
      <c r="B30" s="7"/>
      <c r="C30" s="109">
        <v>4</v>
      </c>
      <c r="D30" s="33" t="s">
        <v>142</v>
      </c>
      <c r="E30" s="33" t="s">
        <v>142</v>
      </c>
      <c r="F30" s="83" t="s">
        <v>142</v>
      </c>
      <c r="G30" s="12">
        <v>1611</v>
      </c>
      <c r="H30" s="83" t="s">
        <v>142</v>
      </c>
      <c r="I30" s="83" t="s">
        <v>142</v>
      </c>
      <c r="J30" s="83" t="s">
        <v>142</v>
      </c>
    </row>
    <row r="31" spans="1:10" s="1" customFormat="1" ht="12.65" customHeight="1">
      <c r="A31" s="6" t="s">
        <v>44</v>
      </c>
      <c r="B31" s="7"/>
      <c r="C31" s="109">
        <v>7</v>
      </c>
      <c r="D31" s="33" t="s">
        <v>142</v>
      </c>
      <c r="E31" s="33" t="s">
        <v>142</v>
      </c>
      <c r="F31" s="83" t="s">
        <v>142</v>
      </c>
      <c r="G31" s="12">
        <v>1730</v>
      </c>
      <c r="H31" s="83" t="s">
        <v>142</v>
      </c>
      <c r="I31" s="83" t="s">
        <v>142</v>
      </c>
      <c r="J31" s="83" t="s">
        <v>142</v>
      </c>
    </row>
    <row r="32" spans="1:10" s="1" customFormat="1" ht="12.65" customHeight="1">
      <c r="A32" s="6" t="s">
        <v>4</v>
      </c>
      <c r="B32" s="7"/>
      <c r="C32" s="109">
        <v>8</v>
      </c>
      <c r="D32" s="33" t="s">
        <v>142</v>
      </c>
      <c r="E32" s="33" t="s">
        <v>142</v>
      </c>
      <c r="F32" s="83" t="s">
        <v>142</v>
      </c>
      <c r="G32" s="12">
        <v>1439</v>
      </c>
      <c r="H32" s="83" t="s">
        <v>142</v>
      </c>
      <c r="I32" s="83" t="s">
        <v>142</v>
      </c>
      <c r="J32" s="83" t="s">
        <v>142</v>
      </c>
    </row>
    <row r="33" spans="1:10" s="1" customFormat="1" ht="12.65" customHeight="1">
      <c r="A33" s="6" t="s">
        <v>5</v>
      </c>
      <c r="B33" s="7"/>
      <c r="C33" s="109">
        <v>10</v>
      </c>
      <c r="D33" s="33" t="s">
        <v>142</v>
      </c>
      <c r="E33" s="33" t="s">
        <v>142</v>
      </c>
      <c r="F33" s="83" t="s">
        <v>142</v>
      </c>
      <c r="G33" s="12">
        <v>1718</v>
      </c>
      <c r="H33" s="83" t="s">
        <v>142</v>
      </c>
      <c r="I33" s="83" t="s">
        <v>142</v>
      </c>
      <c r="J33" s="83" t="s">
        <v>142</v>
      </c>
    </row>
    <row r="34" spans="1:10" s="1" customFormat="1" ht="12.65" customHeight="1">
      <c r="A34" s="6" t="s">
        <v>6</v>
      </c>
      <c r="B34" s="7"/>
      <c r="C34" s="109">
        <v>9</v>
      </c>
      <c r="D34" s="33" t="s">
        <v>142</v>
      </c>
      <c r="E34" s="33" t="s">
        <v>142</v>
      </c>
      <c r="F34" s="83" t="s">
        <v>142</v>
      </c>
      <c r="G34" s="12">
        <v>1578</v>
      </c>
      <c r="H34" s="83" t="s">
        <v>142</v>
      </c>
      <c r="I34" s="83" t="s">
        <v>142</v>
      </c>
      <c r="J34" s="83" t="s">
        <v>142</v>
      </c>
    </row>
    <row r="35" spans="1:10" s="1" customFormat="1" ht="12.65" customHeight="1">
      <c r="A35" s="6" t="s">
        <v>7</v>
      </c>
      <c r="B35" s="7"/>
      <c r="C35" s="109">
        <v>9</v>
      </c>
      <c r="D35" s="33" t="s">
        <v>142</v>
      </c>
      <c r="E35" s="33" t="s">
        <v>142</v>
      </c>
      <c r="F35" s="83" t="s">
        <v>142</v>
      </c>
      <c r="G35" s="12">
        <v>1467</v>
      </c>
      <c r="H35" s="83" t="s">
        <v>142</v>
      </c>
      <c r="I35" s="83" t="s">
        <v>142</v>
      </c>
      <c r="J35" s="83" t="s">
        <v>142</v>
      </c>
    </row>
    <row r="36" spans="1:10" s="1" customFormat="1" ht="12.65" customHeight="1">
      <c r="A36" s="6" t="s">
        <v>45</v>
      </c>
      <c r="B36" s="7"/>
      <c r="C36" s="109">
        <v>5</v>
      </c>
      <c r="D36" s="33" t="s">
        <v>142</v>
      </c>
      <c r="E36" s="33" t="s">
        <v>142</v>
      </c>
      <c r="F36" s="83" t="s">
        <v>142</v>
      </c>
      <c r="G36" s="12">
        <v>1730</v>
      </c>
      <c r="H36" s="83" t="s">
        <v>142</v>
      </c>
      <c r="I36" s="83" t="s">
        <v>142</v>
      </c>
      <c r="J36" s="83" t="s">
        <v>142</v>
      </c>
    </row>
    <row r="37" spans="1:10" s="1" customFormat="1" ht="12.65" customHeight="1">
      <c r="A37" s="6" t="s">
        <v>8</v>
      </c>
      <c r="B37" s="7"/>
      <c r="C37" s="109">
        <v>8</v>
      </c>
      <c r="D37" s="33" t="s">
        <v>142</v>
      </c>
      <c r="E37" s="33" t="s">
        <v>142</v>
      </c>
      <c r="F37" s="83" t="s">
        <v>142</v>
      </c>
      <c r="G37" s="12">
        <v>1435</v>
      </c>
      <c r="H37" s="83" t="s">
        <v>142</v>
      </c>
      <c r="I37" s="83" t="s">
        <v>142</v>
      </c>
      <c r="J37" s="83" t="s">
        <v>142</v>
      </c>
    </row>
    <row r="38" spans="1:10" s="1" customFormat="1" ht="12.65" customHeight="1">
      <c r="A38" s="6" t="s">
        <v>9</v>
      </c>
      <c r="B38" s="7"/>
      <c r="C38" s="109">
        <v>4</v>
      </c>
      <c r="D38" s="33" t="s">
        <v>142</v>
      </c>
      <c r="E38" s="33" t="s">
        <v>142</v>
      </c>
      <c r="F38" s="83" t="s">
        <v>142</v>
      </c>
      <c r="G38" s="12">
        <v>1421</v>
      </c>
      <c r="H38" s="83" t="s">
        <v>142</v>
      </c>
      <c r="I38" s="83" t="s">
        <v>142</v>
      </c>
      <c r="J38" s="83" t="s">
        <v>142</v>
      </c>
    </row>
    <row r="39" spans="1:10" s="1" customFormat="1" ht="12.65" customHeight="1">
      <c r="A39" s="6" t="s">
        <v>46</v>
      </c>
      <c r="B39" s="8"/>
      <c r="C39" s="109">
        <v>8</v>
      </c>
      <c r="D39" s="33" t="s">
        <v>142</v>
      </c>
      <c r="E39" s="33" t="s">
        <v>142</v>
      </c>
      <c r="F39" s="83" t="s">
        <v>142</v>
      </c>
      <c r="G39" s="13">
        <v>1444</v>
      </c>
      <c r="H39" s="83" t="s">
        <v>142</v>
      </c>
      <c r="I39" s="83" t="s">
        <v>142</v>
      </c>
      <c r="J39" s="83" t="s">
        <v>142</v>
      </c>
    </row>
    <row r="40" spans="1:10" s="1" customFormat="1" ht="12.65" customHeight="1">
      <c r="A40" s="6" t="s">
        <v>0</v>
      </c>
      <c r="B40" s="8"/>
      <c r="C40" s="109">
        <v>10</v>
      </c>
      <c r="D40" s="33" t="s">
        <v>142</v>
      </c>
      <c r="E40" s="33" t="s">
        <v>142</v>
      </c>
      <c r="F40" s="83" t="s">
        <v>142</v>
      </c>
      <c r="G40" s="13">
        <v>1454</v>
      </c>
      <c r="H40" s="83" t="s">
        <v>142</v>
      </c>
      <c r="I40" s="83" t="s">
        <v>142</v>
      </c>
      <c r="J40" s="83" t="s">
        <v>142</v>
      </c>
    </row>
    <row r="41" spans="1:10" s="1" customFormat="1" ht="12.65" customHeight="1">
      <c r="A41" s="6" t="s">
        <v>1</v>
      </c>
      <c r="B41" s="8"/>
      <c r="C41" s="109">
        <v>5</v>
      </c>
      <c r="D41" s="33" t="s">
        <v>142</v>
      </c>
      <c r="E41" s="33" t="s">
        <v>142</v>
      </c>
      <c r="F41" s="83" t="s">
        <v>142</v>
      </c>
      <c r="G41" s="13">
        <v>1560</v>
      </c>
      <c r="H41" s="83" t="s">
        <v>142</v>
      </c>
      <c r="I41" s="83" t="s">
        <v>142</v>
      </c>
      <c r="J41" s="83" t="s">
        <v>142</v>
      </c>
    </row>
    <row r="42" spans="1:10" s="1" customFormat="1" ht="20.149999999999999" customHeight="1">
      <c r="A42" s="6" t="s">
        <v>47</v>
      </c>
      <c r="B42" s="8"/>
      <c r="C42" s="111">
        <v>12</v>
      </c>
      <c r="D42" s="77">
        <f>C42-C30</f>
        <v>8</v>
      </c>
      <c r="E42" s="33" t="s">
        <v>142</v>
      </c>
      <c r="F42" s="83" t="s">
        <v>142</v>
      </c>
      <c r="G42" s="12">
        <v>1495</v>
      </c>
      <c r="H42" s="72">
        <f t="shared" ref="H42:H87" si="13">(G42/G30-1)*100</f>
        <v>-7.2004965859714503</v>
      </c>
      <c r="I42" s="83" t="s">
        <v>142</v>
      </c>
      <c r="J42" s="83" t="s">
        <v>142</v>
      </c>
    </row>
    <row r="43" spans="1:10" s="1" customFormat="1" ht="12.65" customHeight="1">
      <c r="A43" s="6" t="s">
        <v>3</v>
      </c>
      <c r="B43" s="8"/>
      <c r="C43" s="111">
        <v>7</v>
      </c>
      <c r="D43" s="76" t="s">
        <v>204</v>
      </c>
      <c r="E43" s="33" t="s">
        <v>142</v>
      </c>
      <c r="F43" s="83" t="s">
        <v>142</v>
      </c>
      <c r="G43" s="12">
        <v>1452</v>
      </c>
      <c r="H43" s="72">
        <f t="shared" si="13"/>
        <v>-16.069364161849709</v>
      </c>
      <c r="I43" s="83" t="s">
        <v>142</v>
      </c>
      <c r="J43" s="83" t="s">
        <v>142</v>
      </c>
    </row>
    <row r="44" spans="1:10" s="1" customFormat="1" ht="12.65" customHeight="1">
      <c r="A44" s="6" t="s">
        <v>4</v>
      </c>
      <c r="B44" s="8"/>
      <c r="C44" s="111">
        <v>7</v>
      </c>
      <c r="D44" s="77">
        <f t="shared" ref="D44:D100" si="14">C44-C32</f>
        <v>-1</v>
      </c>
      <c r="E44" s="33" t="s">
        <v>142</v>
      </c>
      <c r="F44" s="83" t="s">
        <v>142</v>
      </c>
      <c r="G44" s="12">
        <v>1381</v>
      </c>
      <c r="H44" s="72">
        <f t="shared" si="13"/>
        <v>-4.030576789437113</v>
      </c>
      <c r="I44" s="83" t="s">
        <v>142</v>
      </c>
      <c r="J44" s="83" t="s">
        <v>142</v>
      </c>
    </row>
    <row r="45" spans="1:10" s="1" customFormat="1" ht="12.65" customHeight="1">
      <c r="A45" s="6" t="s">
        <v>5</v>
      </c>
      <c r="B45" s="8"/>
      <c r="C45" s="111">
        <v>7</v>
      </c>
      <c r="D45" s="77">
        <f t="shared" si="14"/>
        <v>-3</v>
      </c>
      <c r="E45" s="33" t="s">
        <v>142</v>
      </c>
      <c r="F45" s="83" t="s">
        <v>142</v>
      </c>
      <c r="G45" s="12">
        <v>1377</v>
      </c>
      <c r="H45" s="72">
        <f t="shared" si="13"/>
        <v>-19.848661233993013</v>
      </c>
      <c r="I45" s="83" t="s">
        <v>142</v>
      </c>
      <c r="J45" s="83" t="s">
        <v>142</v>
      </c>
    </row>
    <row r="46" spans="1:10" s="1" customFormat="1" ht="12.65" customHeight="1">
      <c r="A46" s="6" t="s">
        <v>6</v>
      </c>
      <c r="B46" s="8"/>
      <c r="C46" s="111">
        <v>6</v>
      </c>
      <c r="D46" s="77">
        <f t="shared" si="14"/>
        <v>-3</v>
      </c>
      <c r="E46" s="77">
        <v>462</v>
      </c>
      <c r="F46" s="83" t="s">
        <v>142</v>
      </c>
      <c r="G46" s="12">
        <v>1266</v>
      </c>
      <c r="H46" s="72">
        <f t="shared" si="13"/>
        <v>-19.771863117870726</v>
      </c>
      <c r="I46" s="83" t="s">
        <v>142</v>
      </c>
      <c r="J46" s="83" t="s">
        <v>142</v>
      </c>
    </row>
    <row r="47" spans="1:10" s="1" customFormat="1" ht="12.65" customHeight="1">
      <c r="A47" s="6" t="s">
        <v>7</v>
      </c>
      <c r="B47" s="8"/>
      <c r="C47" s="111">
        <v>7</v>
      </c>
      <c r="D47" s="77">
        <f t="shared" si="14"/>
        <v>-2</v>
      </c>
      <c r="E47" s="77">
        <v>18459</v>
      </c>
      <c r="F47" s="83" t="s">
        <v>142</v>
      </c>
      <c r="G47" s="12">
        <v>1212</v>
      </c>
      <c r="H47" s="72">
        <f t="shared" si="13"/>
        <v>-17.382413087934555</v>
      </c>
      <c r="I47" s="83" t="s">
        <v>142</v>
      </c>
      <c r="J47" s="83" t="s">
        <v>142</v>
      </c>
    </row>
    <row r="48" spans="1:10" s="1" customFormat="1" ht="12.65" customHeight="1">
      <c r="A48" s="6" t="s">
        <v>10</v>
      </c>
      <c r="B48" s="8"/>
      <c r="C48" s="111">
        <v>3</v>
      </c>
      <c r="D48" s="77">
        <f t="shared" si="14"/>
        <v>-2</v>
      </c>
      <c r="E48" s="77">
        <v>172</v>
      </c>
      <c r="F48" s="83" t="s">
        <v>142</v>
      </c>
      <c r="G48" s="12">
        <v>1368</v>
      </c>
      <c r="H48" s="72">
        <f t="shared" si="13"/>
        <v>-20.924855491329474</v>
      </c>
      <c r="I48" s="83" t="s">
        <v>142</v>
      </c>
      <c r="J48" s="83" t="s">
        <v>142</v>
      </c>
    </row>
    <row r="49" spans="1:10" s="1" customFormat="1" ht="12.65" customHeight="1">
      <c r="A49" s="6" t="s">
        <v>8</v>
      </c>
      <c r="B49" s="8"/>
      <c r="C49" s="111">
        <v>9</v>
      </c>
      <c r="D49" s="77">
        <f t="shared" si="14"/>
        <v>1</v>
      </c>
      <c r="E49" s="77">
        <v>516</v>
      </c>
      <c r="F49" s="83" t="s">
        <v>142</v>
      </c>
      <c r="G49" s="12">
        <v>1114</v>
      </c>
      <c r="H49" s="72">
        <f t="shared" si="13"/>
        <v>-22.369337979094073</v>
      </c>
      <c r="I49" s="83" t="s">
        <v>142</v>
      </c>
      <c r="J49" s="83" t="s">
        <v>142</v>
      </c>
    </row>
    <row r="50" spans="1:10" s="1" customFormat="1" ht="12.65" customHeight="1">
      <c r="A50" s="6" t="s">
        <v>9</v>
      </c>
      <c r="B50" s="8"/>
      <c r="C50" s="111">
        <v>4</v>
      </c>
      <c r="D50" s="76" t="s">
        <v>204</v>
      </c>
      <c r="E50" s="77">
        <v>460</v>
      </c>
      <c r="F50" s="83" t="s">
        <v>142</v>
      </c>
      <c r="G50" s="12">
        <v>1132</v>
      </c>
      <c r="H50" s="72">
        <f t="shared" si="13"/>
        <v>-20.337790288529199</v>
      </c>
      <c r="I50" s="83" t="s">
        <v>142</v>
      </c>
      <c r="J50" s="83" t="s">
        <v>142</v>
      </c>
    </row>
    <row r="51" spans="1:10" s="1" customFormat="1" ht="12.65" customHeight="1">
      <c r="A51" s="6" t="s">
        <v>48</v>
      </c>
      <c r="B51" s="8"/>
      <c r="C51" s="111">
        <v>5</v>
      </c>
      <c r="D51" s="77">
        <f t="shared" si="14"/>
        <v>-3</v>
      </c>
      <c r="E51" s="77">
        <v>907</v>
      </c>
      <c r="F51" s="83" t="s">
        <v>142</v>
      </c>
      <c r="G51" s="13">
        <v>1181</v>
      </c>
      <c r="H51" s="72">
        <f t="shared" si="13"/>
        <v>-18.213296398891966</v>
      </c>
      <c r="I51" s="83" t="s">
        <v>142</v>
      </c>
      <c r="J51" s="83" t="s">
        <v>142</v>
      </c>
    </row>
    <row r="52" spans="1:10" s="1" customFormat="1" ht="12.65" customHeight="1">
      <c r="A52" s="6" t="s">
        <v>0</v>
      </c>
      <c r="B52" s="8"/>
      <c r="C52" s="111">
        <v>5</v>
      </c>
      <c r="D52" s="77">
        <f t="shared" si="14"/>
        <v>-5</v>
      </c>
      <c r="E52" s="77">
        <v>28101</v>
      </c>
      <c r="F52" s="83" t="s">
        <v>142</v>
      </c>
      <c r="G52" s="13">
        <v>1159</v>
      </c>
      <c r="H52" s="72">
        <f t="shared" si="13"/>
        <v>-20.288858321870705</v>
      </c>
      <c r="I52" s="83" t="s">
        <v>142</v>
      </c>
      <c r="J52" s="83" t="s">
        <v>142</v>
      </c>
    </row>
    <row r="53" spans="1:10" s="1" customFormat="1" ht="12.65" customHeight="1">
      <c r="A53" s="6" t="s">
        <v>1</v>
      </c>
      <c r="B53" s="8"/>
      <c r="C53" s="111">
        <v>7</v>
      </c>
      <c r="D53" s="77">
        <f t="shared" si="14"/>
        <v>2</v>
      </c>
      <c r="E53" s="77">
        <v>342</v>
      </c>
      <c r="F53" s="83" t="s">
        <v>142</v>
      </c>
      <c r="G53" s="13">
        <v>1329</v>
      </c>
      <c r="H53" s="72">
        <f t="shared" si="13"/>
        <v>-14.80769230769231</v>
      </c>
      <c r="I53" s="83" t="s">
        <v>142</v>
      </c>
      <c r="J53" s="83" t="s">
        <v>142</v>
      </c>
    </row>
    <row r="54" spans="1:10" s="1" customFormat="1" ht="20.149999999999999" customHeight="1">
      <c r="A54" s="6" t="s">
        <v>49</v>
      </c>
      <c r="B54" s="8"/>
      <c r="C54" s="112">
        <v>2</v>
      </c>
      <c r="D54" s="77">
        <f t="shared" si="14"/>
        <v>-10</v>
      </c>
      <c r="E54" s="76">
        <v>465</v>
      </c>
      <c r="F54" s="33" t="s">
        <v>142</v>
      </c>
      <c r="G54" s="12">
        <v>1236</v>
      </c>
      <c r="H54" s="72">
        <f t="shared" si="13"/>
        <v>-17.324414715719062</v>
      </c>
      <c r="I54" s="83" t="s">
        <v>142</v>
      </c>
      <c r="J54" s="83" t="s">
        <v>142</v>
      </c>
    </row>
    <row r="55" spans="1:10" s="1" customFormat="1" ht="12.65" customHeight="1">
      <c r="A55" s="6" t="s">
        <v>3</v>
      </c>
      <c r="B55" s="8"/>
      <c r="C55" s="111">
        <v>3</v>
      </c>
      <c r="D55" s="77">
        <f t="shared" si="14"/>
        <v>-4</v>
      </c>
      <c r="E55" s="77">
        <v>260</v>
      </c>
      <c r="F55" s="33" t="s">
        <v>142</v>
      </c>
      <c r="G55" s="12">
        <v>1089</v>
      </c>
      <c r="H55" s="72">
        <f t="shared" si="13"/>
        <v>-25</v>
      </c>
      <c r="I55" s="83" t="s">
        <v>142</v>
      </c>
      <c r="J55" s="83" t="s">
        <v>142</v>
      </c>
    </row>
    <row r="56" spans="1:10" s="1" customFormat="1" ht="12.65" customHeight="1">
      <c r="A56" s="6" t="s">
        <v>4</v>
      </c>
      <c r="B56" s="8"/>
      <c r="C56" s="111">
        <v>5</v>
      </c>
      <c r="D56" s="77">
        <f t="shared" si="14"/>
        <v>-2</v>
      </c>
      <c r="E56" s="77">
        <v>1130</v>
      </c>
      <c r="F56" s="33" t="s">
        <v>142</v>
      </c>
      <c r="G56" s="12">
        <v>1078</v>
      </c>
      <c r="H56" s="72">
        <f t="shared" si="13"/>
        <v>-21.940622737146999</v>
      </c>
      <c r="I56" s="83" t="s">
        <v>142</v>
      </c>
      <c r="J56" s="83" t="s">
        <v>142</v>
      </c>
    </row>
    <row r="57" spans="1:10" s="1" customFormat="1" ht="12.65" customHeight="1">
      <c r="A57" s="6" t="s">
        <v>5</v>
      </c>
      <c r="B57" s="8"/>
      <c r="C57" s="111">
        <v>5</v>
      </c>
      <c r="D57" s="77">
        <f t="shared" si="14"/>
        <v>-2</v>
      </c>
      <c r="E57" s="77">
        <v>380</v>
      </c>
      <c r="F57" s="33" t="s">
        <v>142</v>
      </c>
      <c r="G57" s="12">
        <v>1123</v>
      </c>
      <c r="H57" s="72">
        <f t="shared" si="13"/>
        <v>-18.44589687726943</v>
      </c>
      <c r="I57" s="83" t="s">
        <v>142</v>
      </c>
      <c r="J57" s="83" t="s">
        <v>142</v>
      </c>
    </row>
    <row r="58" spans="1:10" s="1" customFormat="1" ht="12.65" customHeight="1">
      <c r="A58" s="6" t="s">
        <v>6</v>
      </c>
      <c r="B58" s="8"/>
      <c r="C58" s="111">
        <v>6</v>
      </c>
      <c r="D58" s="76" t="s">
        <v>204</v>
      </c>
      <c r="E58" s="77">
        <v>15768</v>
      </c>
      <c r="F58" s="72">
        <f t="shared" ref="F58:F68" si="15">(E58/E46-1)*100</f>
        <v>3312.9870129870128</v>
      </c>
      <c r="G58" s="12">
        <v>1097</v>
      </c>
      <c r="H58" s="72">
        <f t="shared" si="13"/>
        <v>-13.349131121642966</v>
      </c>
      <c r="I58" s="83" t="s">
        <v>142</v>
      </c>
      <c r="J58" s="83" t="s">
        <v>142</v>
      </c>
    </row>
    <row r="59" spans="1:10" s="1" customFormat="1" ht="12.65" customHeight="1">
      <c r="A59" s="6" t="s">
        <v>7</v>
      </c>
      <c r="B59" s="8"/>
      <c r="C59" s="111">
        <v>5</v>
      </c>
      <c r="D59" s="77">
        <f t="shared" si="14"/>
        <v>-2</v>
      </c>
      <c r="E59" s="77">
        <v>529</v>
      </c>
      <c r="F59" s="72">
        <f t="shared" si="15"/>
        <v>-97.134189284359934</v>
      </c>
      <c r="G59" s="12">
        <v>1090</v>
      </c>
      <c r="H59" s="72">
        <f t="shared" si="13"/>
        <v>-10.066006600660071</v>
      </c>
      <c r="I59" s="83" t="s">
        <v>142</v>
      </c>
      <c r="J59" s="83" t="s">
        <v>142</v>
      </c>
    </row>
    <row r="60" spans="1:10" s="1" customFormat="1" ht="12.65" customHeight="1">
      <c r="A60" s="6" t="s">
        <v>10</v>
      </c>
      <c r="B60" s="8"/>
      <c r="C60" s="111">
        <v>5</v>
      </c>
      <c r="D60" s="77">
        <f t="shared" si="14"/>
        <v>2</v>
      </c>
      <c r="E60" s="77">
        <v>706</v>
      </c>
      <c r="F60" s="72">
        <f t="shared" si="15"/>
        <v>310.46511627906978</v>
      </c>
      <c r="G60" s="12">
        <v>1124</v>
      </c>
      <c r="H60" s="72">
        <f t="shared" si="13"/>
        <v>-17.836257309941516</v>
      </c>
      <c r="I60" s="83" t="s">
        <v>142</v>
      </c>
      <c r="J60" s="83" t="s">
        <v>142</v>
      </c>
    </row>
    <row r="61" spans="1:10" s="1" customFormat="1" ht="12.65" customHeight="1">
      <c r="A61" s="6" t="s">
        <v>8</v>
      </c>
      <c r="B61" s="8"/>
      <c r="C61" s="112">
        <v>1</v>
      </c>
      <c r="D61" s="77">
        <f t="shared" si="14"/>
        <v>-8</v>
      </c>
      <c r="E61" s="76">
        <v>50</v>
      </c>
      <c r="F61" s="72">
        <f t="shared" si="15"/>
        <v>-90.310077519379846</v>
      </c>
      <c r="G61" s="12">
        <v>1064</v>
      </c>
      <c r="H61" s="72">
        <f t="shared" si="13"/>
        <v>-4.4883303411131115</v>
      </c>
      <c r="I61" s="83" t="s">
        <v>142</v>
      </c>
      <c r="J61" s="83" t="s">
        <v>142</v>
      </c>
    </row>
    <row r="62" spans="1:10" s="1" customFormat="1" ht="12.65" customHeight="1">
      <c r="A62" s="6" t="s">
        <v>9</v>
      </c>
      <c r="B62" s="8"/>
      <c r="C62" s="111">
        <v>4</v>
      </c>
      <c r="D62" s="76" t="s">
        <v>204</v>
      </c>
      <c r="E62" s="77">
        <v>175</v>
      </c>
      <c r="F62" s="72">
        <f t="shared" si="15"/>
        <v>-61.95652173913043</v>
      </c>
      <c r="G62" s="12">
        <v>1109</v>
      </c>
      <c r="H62" s="72">
        <f t="shared" si="13"/>
        <v>-2.0318021201413461</v>
      </c>
      <c r="I62" s="83" t="s">
        <v>142</v>
      </c>
      <c r="J62" s="83" t="s">
        <v>142</v>
      </c>
    </row>
    <row r="63" spans="1:10" s="1" customFormat="1" ht="12.65" customHeight="1">
      <c r="A63" s="6" t="s">
        <v>50</v>
      </c>
      <c r="B63" s="8"/>
      <c r="C63" s="111">
        <v>9</v>
      </c>
      <c r="D63" s="77">
        <f t="shared" si="14"/>
        <v>4</v>
      </c>
      <c r="E63" s="77">
        <v>11978</v>
      </c>
      <c r="F63" s="72">
        <f t="shared" si="15"/>
        <v>1220.6174200661521</v>
      </c>
      <c r="G63" s="13">
        <v>1022</v>
      </c>
      <c r="H63" s="72">
        <f t="shared" si="13"/>
        <v>-13.463166807790007</v>
      </c>
      <c r="I63" s="83" t="s">
        <v>142</v>
      </c>
      <c r="J63" s="83" t="s">
        <v>142</v>
      </c>
    </row>
    <row r="64" spans="1:10" s="1" customFormat="1" ht="12.65" customHeight="1">
      <c r="A64" s="6" t="s">
        <v>0</v>
      </c>
      <c r="B64" s="8"/>
      <c r="C64" s="111">
        <v>5</v>
      </c>
      <c r="D64" s="76" t="s">
        <v>204</v>
      </c>
      <c r="E64" s="77">
        <v>1037</v>
      </c>
      <c r="F64" s="72">
        <f t="shared" si="15"/>
        <v>-96.309739866908643</v>
      </c>
      <c r="G64" s="13">
        <v>1014</v>
      </c>
      <c r="H64" s="72">
        <f t="shared" si="13"/>
        <v>-12.510785159620363</v>
      </c>
      <c r="I64" s="83" t="s">
        <v>142</v>
      </c>
      <c r="J64" s="83" t="s">
        <v>142</v>
      </c>
    </row>
    <row r="65" spans="1:10" s="1" customFormat="1" ht="13.5" customHeight="1">
      <c r="A65" s="6" t="s">
        <v>1</v>
      </c>
      <c r="B65" s="8"/>
      <c r="C65" s="111">
        <v>3</v>
      </c>
      <c r="D65" s="77">
        <f t="shared" si="14"/>
        <v>-4</v>
      </c>
      <c r="E65" s="77">
        <v>1180</v>
      </c>
      <c r="F65" s="72">
        <f t="shared" si="15"/>
        <v>245.02923976608187</v>
      </c>
      <c r="G65" s="13">
        <v>1140</v>
      </c>
      <c r="H65" s="72">
        <f t="shared" si="13"/>
        <v>-14.221218961625281</v>
      </c>
      <c r="I65" s="77">
        <v>621711</v>
      </c>
      <c r="J65" s="83" t="s">
        <v>142</v>
      </c>
    </row>
    <row r="66" spans="1:10" s="1" customFormat="1" ht="20.149999999999999" customHeight="1">
      <c r="A66" s="6" t="s">
        <v>112</v>
      </c>
      <c r="B66" s="86" t="s">
        <v>143</v>
      </c>
      <c r="C66" s="111">
        <v>4</v>
      </c>
      <c r="D66" s="77">
        <f t="shared" si="14"/>
        <v>2</v>
      </c>
      <c r="E66" s="77">
        <v>682</v>
      </c>
      <c r="F66" s="72">
        <f t="shared" si="15"/>
        <v>46.666666666666657</v>
      </c>
      <c r="G66" s="12">
        <v>946</v>
      </c>
      <c r="H66" s="72">
        <f t="shared" si="13"/>
        <v>-23.462783171521039</v>
      </c>
      <c r="I66" s="77">
        <v>396594</v>
      </c>
      <c r="J66" s="83" t="s">
        <v>142</v>
      </c>
    </row>
    <row r="67" spans="1:10" s="1" customFormat="1" ht="12.65" customHeight="1">
      <c r="A67" s="6" t="s">
        <v>44</v>
      </c>
      <c r="B67" s="7"/>
      <c r="C67" s="111">
        <v>4</v>
      </c>
      <c r="D67" s="77">
        <f t="shared" si="14"/>
        <v>1</v>
      </c>
      <c r="E67" s="77">
        <v>6720</v>
      </c>
      <c r="F67" s="72">
        <f t="shared" si="15"/>
        <v>2484.6153846153848</v>
      </c>
      <c r="G67" s="12">
        <v>1072</v>
      </c>
      <c r="H67" s="72">
        <f t="shared" si="13"/>
        <v>-1.5610651974288348</v>
      </c>
      <c r="I67" s="77">
        <v>605142</v>
      </c>
      <c r="J67" s="83" t="s">
        <v>142</v>
      </c>
    </row>
    <row r="68" spans="1:10" s="1" customFormat="1" ht="12.65" customHeight="1">
      <c r="A68" s="6" t="s">
        <v>4</v>
      </c>
      <c r="B68" s="7"/>
      <c r="C68" s="111">
        <v>3</v>
      </c>
      <c r="D68" s="77">
        <f t="shared" si="14"/>
        <v>-2</v>
      </c>
      <c r="E68" s="77">
        <v>172</v>
      </c>
      <c r="F68" s="72">
        <f t="shared" si="15"/>
        <v>-84.778761061946909</v>
      </c>
      <c r="G68" s="12">
        <v>1207</v>
      </c>
      <c r="H68" s="72">
        <f t="shared" si="13"/>
        <v>11.966604823747673</v>
      </c>
      <c r="I68" s="77">
        <v>502717</v>
      </c>
      <c r="J68" s="83" t="s">
        <v>142</v>
      </c>
    </row>
    <row r="69" spans="1:10" s="1" customFormat="1" ht="12.65" customHeight="1">
      <c r="A69" s="6" t="s">
        <v>5</v>
      </c>
      <c r="B69" s="7"/>
      <c r="C69" s="112">
        <v>0</v>
      </c>
      <c r="D69" s="77">
        <f t="shared" si="14"/>
        <v>-5</v>
      </c>
      <c r="E69" s="76" t="s">
        <v>204</v>
      </c>
      <c r="F69" s="76" t="s">
        <v>204</v>
      </c>
      <c r="G69" s="12">
        <v>1024</v>
      </c>
      <c r="H69" s="72">
        <f t="shared" si="13"/>
        <v>-8.8156723063223534</v>
      </c>
      <c r="I69" s="77">
        <v>478942</v>
      </c>
      <c r="J69" s="83" t="s">
        <v>142</v>
      </c>
    </row>
    <row r="70" spans="1:10" s="1" customFormat="1" ht="12.65" customHeight="1">
      <c r="A70" s="6" t="s">
        <v>6</v>
      </c>
      <c r="B70" s="7"/>
      <c r="C70" s="111">
        <v>1</v>
      </c>
      <c r="D70" s="77">
        <f t="shared" si="14"/>
        <v>-5</v>
      </c>
      <c r="E70" s="77">
        <v>70</v>
      </c>
      <c r="F70" s="72">
        <f>(E70/E58-1)*100</f>
        <v>-99.55606291222729</v>
      </c>
      <c r="G70" s="12">
        <v>1152</v>
      </c>
      <c r="H70" s="72">
        <f t="shared" si="13"/>
        <v>5.0136736554238892</v>
      </c>
      <c r="I70" s="77">
        <v>325105</v>
      </c>
      <c r="J70" s="83" t="s">
        <v>142</v>
      </c>
    </row>
    <row r="71" spans="1:10" s="1" customFormat="1" ht="12.65" customHeight="1">
      <c r="A71" s="6" t="s">
        <v>7</v>
      </c>
      <c r="B71" s="7"/>
      <c r="C71" s="111">
        <v>1</v>
      </c>
      <c r="D71" s="77">
        <f t="shared" si="14"/>
        <v>-4</v>
      </c>
      <c r="E71" s="77">
        <v>300</v>
      </c>
      <c r="F71" s="72">
        <f>(E71/E59-1)*100</f>
        <v>-43.289224952741023</v>
      </c>
      <c r="G71" s="12">
        <v>987</v>
      </c>
      <c r="H71" s="72">
        <f t="shared" si="13"/>
        <v>-9.4495412844036721</v>
      </c>
      <c r="I71" s="77">
        <v>589654</v>
      </c>
      <c r="J71" s="83" t="s">
        <v>142</v>
      </c>
    </row>
    <row r="72" spans="1:10" s="1" customFormat="1" ht="12.65" customHeight="1">
      <c r="A72" s="6" t="s">
        <v>45</v>
      </c>
      <c r="B72" s="7"/>
      <c r="C72" s="111">
        <v>5</v>
      </c>
      <c r="D72" s="76" t="s">
        <v>204</v>
      </c>
      <c r="E72" s="77">
        <v>5100</v>
      </c>
      <c r="F72" s="72">
        <f>(E72/E60-1)*100</f>
        <v>622.37960339943345</v>
      </c>
      <c r="G72" s="12">
        <v>1171</v>
      </c>
      <c r="H72" s="72">
        <f t="shared" si="13"/>
        <v>4.181494661921703</v>
      </c>
      <c r="I72" s="77">
        <v>635014</v>
      </c>
      <c r="J72" s="83" t="s">
        <v>142</v>
      </c>
    </row>
    <row r="73" spans="1:10" s="1" customFormat="1" ht="12.65" customHeight="1">
      <c r="A73" s="6" t="s">
        <v>8</v>
      </c>
      <c r="B73" s="7"/>
      <c r="C73" s="111">
        <v>1</v>
      </c>
      <c r="D73" s="76" t="s">
        <v>204</v>
      </c>
      <c r="E73" s="77">
        <v>100</v>
      </c>
      <c r="F73" s="72">
        <f>(E73/E61-1)*100</f>
        <v>100</v>
      </c>
      <c r="G73" s="12">
        <v>1114</v>
      </c>
      <c r="H73" s="72">
        <f t="shared" si="13"/>
        <v>4.6992481203007586</v>
      </c>
      <c r="I73" s="77">
        <v>808265</v>
      </c>
      <c r="J73" s="83" t="s">
        <v>142</v>
      </c>
    </row>
    <row r="74" spans="1:10" s="1" customFormat="1" ht="12.65" customHeight="1">
      <c r="A74" s="6" t="s">
        <v>9</v>
      </c>
      <c r="B74" s="7"/>
      <c r="C74" s="111">
        <v>4</v>
      </c>
      <c r="D74" s="76" t="s">
        <v>204</v>
      </c>
      <c r="E74" s="77">
        <v>1000</v>
      </c>
      <c r="F74" s="72">
        <f>(E74/E62-1)*100</f>
        <v>471.42857142857144</v>
      </c>
      <c r="G74" s="12">
        <v>1149</v>
      </c>
      <c r="H74" s="72">
        <f t="shared" si="13"/>
        <v>3.6068530207393978</v>
      </c>
      <c r="I74" s="77">
        <v>374413</v>
      </c>
      <c r="J74" s="83" t="s">
        <v>142</v>
      </c>
    </row>
    <row r="75" spans="1:10" s="1" customFormat="1" ht="12.65" customHeight="1">
      <c r="A75" s="6" t="s">
        <v>91</v>
      </c>
      <c r="B75" s="8"/>
      <c r="C75" s="110">
        <v>0</v>
      </c>
      <c r="D75" s="77">
        <f t="shared" si="14"/>
        <v>-9</v>
      </c>
      <c r="E75" s="75" t="s">
        <v>204</v>
      </c>
      <c r="F75" s="76" t="s">
        <v>204</v>
      </c>
      <c r="G75" s="13">
        <v>1049</v>
      </c>
      <c r="H75" s="72">
        <f t="shared" si="13"/>
        <v>2.6418786692759211</v>
      </c>
      <c r="I75" s="77">
        <v>604357</v>
      </c>
      <c r="J75" s="83" t="s">
        <v>142</v>
      </c>
    </row>
    <row r="76" spans="1:10" s="1" customFormat="1" ht="12.65" customHeight="1">
      <c r="A76" s="6" t="s">
        <v>0</v>
      </c>
      <c r="B76" s="8"/>
      <c r="C76" s="111">
        <v>2</v>
      </c>
      <c r="D76" s="77">
        <f t="shared" si="14"/>
        <v>-3</v>
      </c>
      <c r="E76" s="77">
        <v>110</v>
      </c>
      <c r="F76" s="72">
        <f>(E76/E64-1)*100</f>
        <v>-89.392478302796533</v>
      </c>
      <c r="G76" s="13">
        <v>1044</v>
      </c>
      <c r="H76" s="72">
        <f t="shared" si="13"/>
        <v>2.9585798816567976</v>
      </c>
      <c r="I76" s="77">
        <v>288499</v>
      </c>
      <c r="J76" s="83" t="s">
        <v>142</v>
      </c>
    </row>
    <row r="77" spans="1:10" s="1" customFormat="1" ht="12.65" customHeight="1">
      <c r="A77" s="6" t="s">
        <v>1</v>
      </c>
      <c r="B77" s="8"/>
      <c r="C77" s="111">
        <v>5</v>
      </c>
      <c r="D77" s="77">
        <f t="shared" si="14"/>
        <v>2</v>
      </c>
      <c r="E77" s="77">
        <v>1190</v>
      </c>
      <c r="F77" s="72">
        <f>(E77/E65-1)*100</f>
        <v>0.84745762711864181</v>
      </c>
      <c r="G77" s="13">
        <v>1255</v>
      </c>
      <c r="H77" s="72">
        <f t="shared" si="13"/>
        <v>10.087719298245613</v>
      </c>
      <c r="I77" s="77">
        <v>513311</v>
      </c>
      <c r="J77" s="72">
        <f t="shared" ref="J77:J87" si="16">(I77/I65-1)*100</f>
        <v>-17.435753911383266</v>
      </c>
    </row>
    <row r="78" spans="1:10" s="1" customFormat="1" ht="20.149999999999999" customHeight="1">
      <c r="A78" s="6" t="s">
        <v>113</v>
      </c>
      <c r="B78" s="8"/>
      <c r="C78" s="111">
        <v>7</v>
      </c>
      <c r="D78" s="77">
        <f t="shared" si="14"/>
        <v>3</v>
      </c>
      <c r="E78" s="77">
        <v>2782</v>
      </c>
      <c r="F78" s="72">
        <f>(E78/E66-1)*100</f>
        <v>307.91788856304987</v>
      </c>
      <c r="G78" s="12">
        <v>1087</v>
      </c>
      <c r="H78" s="72">
        <f t="shared" si="13"/>
        <v>14.904862579281186</v>
      </c>
      <c r="I78" s="77">
        <v>426782</v>
      </c>
      <c r="J78" s="72">
        <f t="shared" si="16"/>
        <v>7.6118146013303356</v>
      </c>
    </row>
    <row r="79" spans="1:10" s="1" customFormat="1" ht="12.65" customHeight="1">
      <c r="A79" s="6" t="s">
        <v>3</v>
      </c>
      <c r="B79" s="8"/>
      <c r="C79" s="111">
        <v>2</v>
      </c>
      <c r="D79" s="77">
        <f t="shared" si="14"/>
        <v>-2</v>
      </c>
      <c r="E79" s="77">
        <v>115</v>
      </c>
      <c r="F79" s="72">
        <f>(E79/E67-1)*100</f>
        <v>-98.288690476190482</v>
      </c>
      <c r="G79" s="12">
        <v>1083</v>
      </c>
      <c r="H79" s="72">
        <f t="shared" si="13"/>
        <v>1.0261194029850706</v>
      </c>
      <c r="I79" s="77">
        <v>712308</v>
      </c>
      <c r="J79" s="72">
        <f t="shared" si="16"/>
        <v>17.709231882764698</v>
      </c>
    </row>
    <row r="80" spans="1:10" s="1" customFormat="1" ht="12.65" customHeight="1">
      <c r="A80" s="6" t="s">
        <v>4</v>
      </c>
      <c r="B80" s="8"/>
      <c r="C80" s="111">
        <v>2</v>
      </c>
      <c r="D80" s="77">
        <f t="shared" si="14"/>
        <v>-1</v>
      </c>
      <c r="E80" s="77">
        <v>130</v>
      </c>
      <c r="F80" s="72">
        <f>(E80/E68-1)*100</f>
        <v>-24.418604651162788</v>
      </c>
      <c r="G80" s="12">
        <v>1111</v>
      </c>
      <c r="H80" s="72">
        <f t="shared" si="13"/>
        <v>-7.9536039768019933</v>
      </c>
      <c r="I80" s="77">
        <v>381134</v>
      </c>
      <c r="J80" s="72">
        <f t="shared" si="16"/>
        <v>-24.185177744138354</v>
      </c>
    </row>
    <row r="81" spans="1:10" s="1" customFormat="1" ht="12.65" customHeight="1">
      <c r="A81" s="6" t="s">
        <v>5</v>
      </c>
      <c r="B81" s="8"/>
      <c r="C81" s="111">
        <v>2</v>
      </c>
      <c r="D81" s="77">
        <f t="shared" si="14"/>
        <v>2</v>
      </c>
      <c r="E81" s="77">
        <v>755</v>
      </c>
      <c r="F81" s="76" t="s">
        <v>204</v>
      </c>
      <c r="G81" s="12">
        <v>1051</v>
      </c>
      <c r="H81" s="72">
        <f t="shared" si="13"/>
        <v>2.63671875</v>
      </c>
      <c r="I81" s="77">
        <v>309969</v>
      </c>
      <c r="J81" s="72">
        <f t="shared" si="16"/>
        <v>-35.280472374525516</v>
      </c>
    </row>
    <row r="82" spans="1:10" s="1" customFormat="1" ht="12.65" customHeight="1">
      <c r="A82" s="6" t="s">
        <v>6</v>
      </c>
      <c r="B82" s="8"/>
      <c r="C82" s="111">
        <v>3</v>
      </c>
      <c r="D82" s="77">
        <f t="shared" si="14"/>
        <v>2</v>
      </c>
      <c r="E82" s="77">
        <v>413</v>
      </c>
      <c r="F82" s="72">
        <f>(E82/E70-1)*100</f>
        <v>490.00000000000006</v>
      </c>
      <c r="G82" s="12">
        <v>1169</v>
      </c>
      <c r="H82" s="72">
        <f t="shared" si="13"/>
        <v>1.475694444444442</v>
      </c>
      <c r="I82" s="77">
        <v>407475</v>
      </c>
      <c r="J82" s="72">
        <f t="shared" si="16"/>
        <v>25.336429768843914</v>
      </c>
    </row>
    <row r="83" spans="1:10" s="1" customFormat="1" ht="12.65" customHeight="1">
      <c r="A83" s="6" t="s">
        <v>7</v>
      </c>
      <c r="B83" s="8"/>
      <c r="C83" s="111">
        <v>1</v>
      </c>
      <c r="D83" s="76" t="s">
        <v>204</v>
      </c>
      <c r="E83" s="77">
        <v>31</v>
      </c>
      <c r="F83" s="72">
        <f>(E83/E71-1)*100</f>
        <v>-89.666666666666671</v>
      </c>
      <c r="G83" s="12">
        <v>1030</v>
      </c>
      <c r="H83" s="72">
        <f t="shared" si="13"/>
        <v>4.3566362715298901</v>
      </c>
      <c r="I83" s="77">
        <v>292822</v>
      </c>
      <c r="J83" s="72">
        <f t="shared" si="16"/>
        <v>-50.340029915848959</v>
      </c>
    </row>
    <row r="84" spans="1:10" s="1" customFormat="1" ht="12.65" customHeight="1">
      <c r="A84" s="6" t="s">
        <v>10</v>
      </c>
      <c r="B84" s="8"/>
      <c r="C84" s="110">
        <v>0</v>
      </c>
      <c r="D84" s="77">
        <f t="shared" si="14"/>
        <v>-5</v>
      </c>
      <c r="E84" s="75" t="s">
        <v>204</v>
      </c>
      <c r="F84" s="76" t="s">
        <v>204</v>
      </c>
      <c r="G84" s="12">
        <v>1166</v>
      </c>
      <c r="H84" s="72">
        <f t="shared" si="13"/>
        <v>-0.42698548249359147</v>
      </c>
      <c r="I84" s="77">
        <v>616766</v>
      </c>
      <c r="J84" s="72">
        <f t="shared" si="16"/>
        <v>-2.8736374316156832</v>
      </c>
    </row>
    <row r="85" spans="1:10" s="1" customFormat="1" ht="12.65" customHeight="1">
      <c r="A85" s="6" t="s">
        <v>8</v>
      </c>
      <c r="B85" s="8"/>
      <c r="C85" s="111">
        <v>1</v>
      </c>
      <c r="D85" s="76" t="s">
        <v>204</v>
      </c>
      <c r="E85" s="77">
        <v>40</v>
      </c>
      <c r="F85" s="72">
        <f>(E85/E73-1)*100</f>
        <v>-60</v>
      </c>
      <c r="G85" s="12">
        <v>1091</v>
      </c>
      <c r="H85" s="72">
        <f t="shared" si="13"/>
        <v>-2.0646319569120331</v>
      </c>
      <c r="I85" s="77">
        <v>441638</v>
      </c>
      <c r="J85" s="72">
        <f t="shared" si="16"/>
        <v>-45.359752061514477</v>
      </c>
    </row>
    <row r="86" spans="1:10" s="1" customFormat="1" ht="12.65" customHeight="1">
      <c r="A86" s="6" t="s">
        <v>9</v>
      </c>
      <c r="B86" s="8"/>
      <c r="C86" s="111">
        <v>3</v>
      </c>
      <c r="D86" s="77">
        <f t="shared" si="14"/>
        <v>-1</v>
      </c>
      <c r="E86" s="77">
        <v>859</v>
      </c>
      <c r="F86" s="72">
        <f>(E86/E74-1)*100</f>
        <v>-14.100000000000001</v>
      </c>
      <c r="G86" s="12">
        <v>1109</v>
      </c>
      <c r="H86" s="72">
        <f t="shared" si="13"/>
        <v>-3.4812880765883403</v>
      </c>
      <c r="I86" s="77">
        <v>505522</v>
      </c>
      <c r="J86" s="72">
        <f t="shared" si="16"/>
        <v>35.017213611706865</v>
      </c>
    </row>
    <row r="87" spans="1:10" s="1" customFormat="1" ht="12.65" customHeight="1">
      <c r="A87" s="6" t="s">
        <v>96</v>
      </c>
      <c r="B87" s="8"/>
      <c r="C87" s="111">
        <v>5</v>
      </c>
      <c r="D87" s="77">
        <f t="shared" si="14"/>
        <v>5</v>
      </c>
      <c r="E87" s="77">
        <v>557</v>
      </c>
      <c r="F87" s="76" t="s">
        <v>204</v>
      </c>
      <c r="G87" s="13">
        <v>1091</v>
      </c>
      <c r="H87" s="72">
        <f t="shared" si="13"/>
        <v>4.0038131553860712</v>
      </c>
      <c r="I87" s="77">
        <v>573630</v>
      </c>
      <c r="J87" s="72">
        <f t="shared" si="16"/>
        <v>-5.0842465628759159</v>
      </c>
    </row>
    <row r="88" spans="1:10" s="1" customFormat="1" ht="12.65" customHeight="1">
      <c r="A88" s="6" t="s">
        <v>0</v>
      </c>
      <c r="B88" s="8"/>
      <c r="C88" s="111">
        <v>1</v>
      </c>
      <c r="D88" s="77">
        <f t="shared" si="14"/>
        <v>-1</v>
      </c>
      <c r="E88" s="77">
        <v>30</v>
      </c>
      <c r="F88" s="72">
        <v>-72.727272727272734</v>
      </c>
      <c r="G88" s="13">
        <v>1102</v>
      </c>
      <c r="H88" s="72">
        <v>5.555555555555558</v>
      </c>
      <c r="I88" s="77">
        <v>289510</v>
      </c>
      <c r="J88" s="72">
        <v>0.35043449024085849</v>
      </c>
    </row>
    <row r="89" spans="1:10" s="1" customFormat="1" ht="12.65" customHeight="1">
      <c r="A89" s="6" t="s">
        <v>1</v>
      </c>
      <c r="B89" s="8"/>
      <c r="C89" s="111">
        <v>3</v>
      </c>
      <c r="D89" s="77">
        <f t="shared" si="14"/>
        <v>-2</v>
      </c>
      <c r="E89" s="77">
        <v>181</v>
      </c>
      <c r="F89" s="72">
        <f t="shared" ref="F89:F97" si="17">(E89/E77-1)*100</f>
        <v>-84.789915966386559</v>
      </c>
      <c r="G89" s="13">
        <v>1247</v>
      </c>
      <c r="H89" s="72">
        <f t="shared" ref="H89:H96" si="18">(G89/G77-1)*100</f>
        <v>-0.63745019920318224</v>
      </c>
      <c r="I89" s="77">
        <v>488698</v>
      </c>
      <c r="J89" s="72">
        <f t="shared" ref="J89:J96" si="19">(I89/I77-1)*100</f>
        <v>-4.794948871152183</v>
      </c>
    </row>
    <row r="90" spans="1:10" s="1" customFormat="1" ht="20.149999999999999" customHeight="1">
      <c r="A90" s="6" t="s">
        <v>159</v>
      </c>
      <c r="B90" s="8"/>
      <c r="C90" s="111">
        <v>4</v>
      </c>
      <c r="D90" s="77">
        <f t="shared" si="14"/>
        <v>-3</v>
      </c>
      <c r="E90" s="77">
        <v>1402</v>
      </c>
      <c r="F90" s="72">
        <f t="shared" si="17"/>
        <v>-49.604601006470162</v>
      </c>
      <c r="G90" s="12">
        <v>1121</v>
      </c>
      <c r="H90" s="72">
        <f t="shared" si="18"/>
        <v>3.127874885004589</v>
      </c>
      <c r="I90" s="77">
        <v>616313</v>
      </c>
      <c r="J90" s="72">
        <f t="shared" si="19"/>
        <v>44.409323729679315</v>
      </c>
    </row>
    <row r="91" spans="1:10" s="1" customFormat="1" ht="12.65" customHeight="1">
      <c r="A91" s="6" t="s">
        <v>3</v>
      </c>
      <c r="B91" s="8"/>
      <c r="C91" s="111">
        <v>4</v>
      </c>
      <c r="D91" s="77">
        <f t="shared" si="14"/>
        <v>2</v>
      </c>
      <c r="E91" s="77">
        <v>620</v>
      </c>
      <c r="F91" s="72">
        <f t="shared" si="17"/>
        <v>439.13043478260869</v>
      </c>
      <c r="G91" s="12">
        <v>1310</v>
      </c>
      <c r="H91" s="72">
        <f t="shared" si="18"/>
        <v>20.960295475530934</v>
      </c>
      <c r="I91" s="77">
        <v>368556</v>
      </c>
      <c r="J91" s="72">
        <f t="shared" si="19"/>
        <v>-48.258899240216316</v>
      </c>
    </row>
    <row r="92" spans="1:10" s="1" customFormat="1" ht="12.65" customHeight="1">
      <c r="A92" s="6" t="s">
        <v>4</v>
      </c>
      <c r="B92" s="8"/>
      <c r="C92" s="111">
        <v>5</v>
      </c>
      <c r="D92" s="77">
        <f t="shared" si="14"/>
        <v>3</v>
      </c>
      <c r="E92" s="77">
        <v>180</v>
      </c>
      <c r="F92" s="72">
        <f t="shared" si="17"/>
        <v>38.46153846153846</v>
      </c>
      <c r="G92" s="12">
        <v>1185</v>
      </c>
      <c r="H92" s="72">
        <f t="shared" si="18"/>
        <v>6.6606660666066686</v>
      </c>
      <c r="I92" s="77">
        <v>315248</v>
      </c>
      <c r="J92" s="72">
        <f t="shared" si="19"/>
        <v>-17.286833502127863</v>
      </c>
    </row>
    <row r="93" spans="1:10" s="1" customFormat="1" ht="12.65" customHeight="1">
      <c r="A93" s="6" t="s">
        <v>5</v>
      </c>
      <c r="B93" s="8"/>
      <c r="C93" s="111">
        <v>0</v>
      </c>
      <c r="D93" s="77">
        <f t="shared" si="14"/>
        <v>-2</v>
      </c>
      <c r="E93" s="112">
        <v>0</v>
      </c>
      <c r="F93" s="73" t="s">
        <v>204</v>
      </c>
      <c r="G93" s="12">
        <v>1215</v>
      </c>
      <c r="H93" s="72">
        <f t="shared" si="18"/>
        <v>15.604186489058037</v>
      </c>
      <c r="I93" s="77">
        <v>349775</v>
      </c>
      <c r="J93" s="72">
        <f t="shared" si="19"/>
        <v>12.841929354225744</v>
      </c>
    </row>
    <row r="94" spans="1:10" s="1" customFormat="1" ht="12.65" customHeight="1">
      <c r="A94" s="6" t="s">
        <v>6</v>
      </c>
      <c r="B94" s="8"/>
      <c r="C94" s="111">
        <v>5</v>
      </c>
      <c r="D94" s="77">
        <f t="shared" si="14"/>
        <v>2</v>
      </c>
      <c r="E94" s="77">
        <v>701</v>
      </c>
      <c r="F94" s="72">
        <f t="shared" si="17"/>
        <v>69.733656174334129</v>
      </c>
      <c r="G94" s="12">
        <v>1203</v>
      </c>
      <c r="H94" s="72">
        <f t="shared" si="18"/>
        <v>2.9084687767322537</v>
      </c>
      <c r="I94" s="77">
        <v>870471</v>
      </c>
      <c r="J94" s="72">
        <f t="shared" si="19"/>
        <v>113.62562120375483</v>
      </c>
    </row>
    <row r="95" spans="1:10" s="1" customFormat="1" ht="12.65" customHeight="1">
      <c r="A95" s="6" t="s">
        <v>7</v>
      </c>
      <c r="B95" s="8"/>
      <c r="C95" s="111">
        <v>2</v>
      </c>
      <c r="D95" s="77">
        <f t="shared" si="14"/>
        <v>1</v>
      </c>
      <c r="E95" s="77">
        <v>463</v>
      </c>
      <c r="F95" s="72">
        <f t="shared" si="17"/>
        <v>1393.5483870967741</v>
      </c>
      <c r="G95" s="12">
        <v>1047</v>
      </c>
      <c r="H95" s="72">
        <f t="shared" si="18"/>
        <v>1.650485436893212</v>
      </c>
      <c r="I95" s="77">
        <v>460611</v>
      </c>
      <c r="J95" s="72">
        <f t="shared" si="19"/>
        <v>57.300680959763952</v>
      </c>
    </row>
    <row r="96" spans="1:10" s="1" customFormat="1" ht="12.65" customHeight="1">
      <c r="A96" s="6" t="s">
        <v>10</v>
      </c>
      <c r="B96" s="8"/>
      <c r="C96" s="110">
        <v>6</v>
      </c>
      <c r="D96" s="77">
        <f t="shared" si="14"/>
        <v>6</v>
      </c>
      <c r="E96" s="75">
        <v>2231</v>
      </c>
      <c r="F96" s="73" t="s">
        <v>163</v>
      </c>
      <c r="G96" s="12">
        <v>1260</v>
      </c>
      <c r="H96" s="72">
        <f t="shared" si="18"/>
        <v>8.0617495711835296</v>
      </c>
      <c r="I96" s="77">
        <v>461262</v>
      </c>
      <c r="J96" s="72">
        <f t="shared" si="19"/>
        <v>-25.21280355921046</v>
      </c>
    </row>
    <row r="97" spans="1:10" s="1" customFormat="1" ht="12.65" customHeight="1">
      <c r="A97" s="6" t="s">
        <v>8</v>
      </c>
      <c r="B97" s="8"/>
      <c r="C97" s="110">
        <v>4</v>
      </c>
      <c r="D97" s="77">
        <f t="shared" si="14"/>
        <v>3</v>
      </c>
      <c r="E97" s="75">
        <v>681</v>
      </c>
      <c r="F97" s="72">
        <f t="shared" si="17"/>
        <v>1602.4999999999998</v>
      </c>
      <c r="G97" s="12">
        <v>1213</v>
      </c>
      <c r="H97" s="72">
        <f t="shared" ref="H97:H102" si="20">(G97/G85-1)*100</f>
        <v>11.182401466544455</v>
      </c>
      <c r="I97" s="77">
        <v>492568</v>
      </c>
      <c r="J97" s="72">
        <f t="shared" ref="J97:J102" si="21">(I97/I85-1)*100</f>
        <v>11.532069251287247</v>
      </c>
    </row>
    <row r="98" spans="1:10" s="1" customFormat="1" ht="12.65" customHeight="1">
      <c r="A98" s="6" t="s">
        <v>9</v>
      </c>
      <c r="B98" s="8"/>
      <c r="C98" s="110">
        <v>1</v>
      </c>
      <c r="D98" s="77">
        <f t="shared" si="14"/>
        <v>-2</v>
      </c>
      <c r="E98" s="75">
        <v>900</v>
      </c>
      <c r="F98" s="72">
        <f t="shared" ref="F98:F103" si="22">(E98/E86-1)*100</f>
        <v>4.7729918509895164</v>
      </c>
      <c r="G98" s="12">
        <v>1097</v>
      </c>
      <c r="H98" s="72">
        <f t="shared" si="20"/>
        <v>-1.0820559062218238</v>
      </c>
      <c r="I98" s="77">
        <v>441306</v>
      </c>
      <c r="J98" s="72">
        <f t="shared" si="21"/>
        <v>-12.702909072206548</v>
      </c>
    </row>
    <row r="99" spans="1:10" s="1" customFormat="1" ht="12.65" customHeight="1">
      <c r="A99" s="6" t="s">
        <v>160</v>
      </c>
      <c r="B99" s="8"/>
      <c r="C99" s="110">
        <v>5</v>
      </c>
      <c r="D99" s="76" t="s">
        <v>204</v>
      </c>
      <c r="E99" s="75">
        <v>5060</v>
      </c>
      <c r="F99" s="72">
        <f t="shared" si="22"/>
        <v>808.43806104129271</v>
      </c>
      <c r="G99" s="12">
        <v>1174</v>
      </c>
      <c r="H99" s="72">
        <f t="shared" si="20"/>
        <v>7.6076993583868102</v>
      </c>
      <c r="I99" s="77">
        <v>581227</v>
      </c>
      <c r="J99" s="72">
        <f t="shared" si="21"/>
        <v>1.3243728535815791</v>
      </c>
    </row>
    <row r="100" spans="1:10" s="1" customFormat="1" ht="12.65" customHeight="1">
      <c r="A100" s="6" t="s">
        <v>0</v>
      </c>
      <c r="B100" s="8"/>
      <c r="C100" s="111">
        <v>4</v>
      </c>
      <c r="D100" s="77">
        <f t="shared" si="14"/>
        <v>3</v>
      </c>
      <c r="E100" s="75">
        <v>810</v>
      </c>
      <c r="F100" s="72">
        <f t="shared" si="22"/>
        <v>2600</v>
      </c>
      <c r="G100" s="13">
        <v>1194</v>
      </c>
      <c r="H100" s="72">
        <f t="shared" si="20"/>
        <v>8.3484573502722306</v>
      </c>
      <c r="I100" s="77">
        <v>365220</v>
      </c>
      <c r="J100" s="72">
        <f t="shared" si="21"/>
        <v>26.151082864149778</v>
      </c>
    </row>
    <row r="101" spans="1:10" s="1" customFormat="1" ht="12.65" customHeight="1">
      <c r="A101" s="6" t="s">
        <v>1</v>
      </c>
      <c r="B101" s="8"/>
      <c r="C101" s="111">
        <v>3</v>
      </c>
      <c r="D101" s="76" t="s">
        <v>204</v>
      </c>
      <c r="E101" s="75">
        <v>1050</v>
      </c>
      <c r="F101" s="72">
        <f t="shared" si="22"/>
        <v>480.11049723756906</v>
      </c>
      <c r="G101" s="13">
        <v>1347</v>
      </c>
      <c r="H101" s="72">
        <f t="shared" si="20"/>
        <v>8.0192461908580537</v>
      </c>
      <c r="I101" s="77">
        <v>472982</v>
      </c>
      <c r="J101" s="72">
        <f t="shared" si="21"/>
        <v>-3.2158920232945531</v>
      </c>
    </row>
    <row r="102" spans="1:10" s="1" customFormat="1" ht="19.5" customHeight="1">
      <c r="A102" s="6" t="s">
        <v>169</v>
      </c>
      <c r="B102" s="8"/>
      <c r="C102" s="111">
        <v>4</v>
      </c>
      <c r="D102" s="76" t="s">
        <v>204</v>
      </c>
      <c r="E102" s="33">
        <v>1185</v>
      </c>
      <c r="F102" s="72">
        <f t="shared" si="22"/>
        <v>-15.477888730385159</v>
      </c>
      <c r="G102" s="13">
        <v>1215</v>
      </c>
      <c r="H102" s="72">
        <f t="shared" si="20"/>
        <v>8.3853702051739596</v>
      </c>
      <c r="I102" s="77">
        <v>718085</v>
      </c>
      <c r="J102" s="72">
        <f t="shared" si="21"/>
        <v>16.513038018020065</v>
      </c>
    </row>
    <row r="103" spans="1:10" s="1" customFormat="1" ht="12.65" customHeight="1">
      <c r="A103" s="6" t="s">
        <v>3</v>
      </c>
      <c r="B103" s="8"/>
      <c r="C103" s="111">
        <v>1</v>
      </c>
      <c r="D103" s="77">
        <f t="shared" ref="D103:D108" si="23">C103-C91</f>
        <v>-3</v>
      </c>
      <c r="E103" s="33">
        <v>50</v>
      </c>
      <c r="F103" s="72">
        <f t="shared" si="22"/>
        <v>-91.935483870967744</v>
      </c>
      <c r="G103" s="13">
        <v>1290</v>
      </c>
      <c r="H103" s="72">
        <f t="shared" ref="H103:H108" si="24">(G103/G91-1)*100</f>
        <v>-1.5267175572519109</v>
      </c>
      <c r="I103" s="77">
        <v>549793</v>
      </c>
      <c r="J103" s="72">
        <f t="shared" ref="J103:J108" si="25">(I103/I91-1)*100</f>
        <v>49.174887941045583</v>
      </c>
    </row>
    <row r="104" spans="1:10" s="1" customFormat="1" ht="12.65" customHeight="1">
      <c r="A104" s="6" t="s">
        <v>4</v>
      </c>
      <c r="B104" s="8"/>
      <c r="C104" s="111">
        <v>3</v>
      </c>
      <c r="D104" s="77">
        <f t="shared" si="23"/>
        <v>-2</v>
      </c>
      <c r="E104" s="33">
        <v>1180</v>
      </c>
      <c r="F104" s="72">
        <f>(E104/E92-1)*100</f>
        <v>555.55555555555554</v>
      </c>
      <c r="G104" s="13">
        <v>1324</v>
      </c>
      <c r="H104" s="72">
        <f t="shared" si="24"/>
        <v>11.729957805907176</v>
      </c>
      <c r="I104" s="77">
        <v>492370</v>
      </c>
      <c r="J104" s="72">
        <f t="shared" si="25"/>
        <v>56.18497183170075</v>
      </c>
    </row>
    <row r="105" spans="1:10" s="1" customFormat="1" ht="12.65" customHeight="1">
      <c r="A105" s="6" t="s">
        <v>5</v>
      </c>
      <c r="B105" s="8"/>
      <c r="C105" s="111">
        <v>2</v>
      </c>
      <c r="D105" s="77">
        <f t="shared" si="23"/>
        <v>2</v>
      </c>
      <c r="E105" s="33">
        <v>910</v>
      </c>
      <c r="F105" s="73" t="s">
        <v>204</v>
      </c>
      <c r="G105" s="13">
        <v>1372</v>
      </c>
      <c r="H105" s="72">
        <f t="shared" si="24"/>
        <v>12.921810699588487</v>
      </c>
      <c r="I105" s="77">
        <v>665333</v>
      </c>
      <c r="J105" s="72">
        <f t="shared" si="25"/>
        <v>90.2174254878136</v>
      </c>
    </row>
    <row r="106" spans="1:10" s="1" customFormat="1" ht="12.65" customHeight="1">
      <c r="A106" s="6" t="s">
        <v>6</v>
      </c>
      <c r="B106" s="8"/>
      <c r="C106" s="111">
        <v>4</v>
      </c>
      <c r="D106" s="77">
        <f t="shared" si="23"/>
        <v>-1</v>
      </c>
      <c r="E106" s="115">
        <v>2572</v>
      </c>
      <c r="F106" s="116">
        <f t="shared" ref="F106:F111" si="26">(E106/E94-1)*100</f>
        <v>266.90442225392297</v>
      </c>
      <c r="G106" s="13">
        <v>1254</v>
      </c>
      <c r="H106" s="72">
        <f t="shared" si="24"/>
        <v>4.2394014962593429</v>
      </c>
      <c r="I106" s="77">
        <v>867979</v>
      </c>
      <c r="J106" s="72">
        <f t="shared" si="25"/>
        <v>-0.28628179456868796</v>
      </c>
    </row>
    <row r="107" spans="1:10" s="1" customFormat="1" ht="12.65" customHeight="1">
      <c r="A107" s="6" t="s">
        <v>7</v>
      </c>
      <c r="B107" s="8"/>
      <c r="C107" s="111">
        <v>4</v>
      </c>
      <c r="D107" s="77">
        <f t="shared" si="23"/>
        <v>2</v>
      </c>
      <c r="E107" s="75">
        <v>1904</v>
      </c>
      <c r="F107" s="116">
        <f t="shared" si="26"/>
        <v>311.23110151187905</v>
      </c>
      <c r="G107" s="13">
        <v>1408</v>
      </c>
      <c r="H107" s="72">
        <f t="shared" si="24"/>
        <v>34.479465138490916</v>
      </c>
      <c r="I107" s="77">
        <v>5362529</v>
      </c>
      <c r="J107" s="72">
        <f t="shared" si="25"/>
        <v>1064.2207850007924</v>
      </c>
    </row>
    <row r="108" spans="1:10" s="1" customFormat="1" ht="12.65" customHeight="1">
      <c r="A108" s="6" t="s">
        <v>10</v>
      </c>
      <c r="B108" s="8"/>
      <c r="C108" s="111">
        <v>4</v>
      </c>
      <c r="D108" s="77">
        <f t="shared" si="23"/>
        <v>-2</v>
      </c>
      <c r="E108" s="115">
        <v>2957</v>
      </c>
      <c r="F108" s="116">
        <f t="shared" si="26"/>
        <v>32.541461228148805</v>
      </c>
      <c r="G108" s="13">
        <v>1429</v>
      </c>
      <c r="H108" s="72">
        <f t="shared" si="24"/>
        <v>13.412698412698409</v>
      </c>
      <c r="I108" s="77">
        <v>1007715</v>
      </c>
      <c r="J108" s="72">
        <f t="shared" si="25"/>
        <v>118.46911299868621</v>
      </c>
    </row>
    <row r="109" spans="1:10" s="1" customFormat="1" ht="12.65" customHeight="1">
      <c r="A109" s="6" t="s">
        <v>8</v>
      </c>
      <c r="B109" s="8"/>
      <c r="C109" s="111">
        <v>3</v>
      </c>
      <c r="D109" s="77">
        <f t="shared" ref="D109:D114" si="27">C109-C97</f>
        <v>-1</v>
      </c>
      <c r="E109" s="115">
        <v>1070</v>
      </c>
      <c r="F109" s="116">
        <f t="shared" si="26"/>
        <v>57.121879588839938</v>
      </c>
      <c r="G109" s="13">
        <v>1277</v>
      </c>
      <c r="H109" s="72">
        <f t="shared" ref="H109:H114" si="28">(G109/G97-1)*100</f>
        <v>5.276174773289366</v>
      </c>
      <c r="I109" s="77">
        <v>576052</v>
      </c>
      <c r="J109" s="72">
        <f t="shared" ref="J109:J114" si="29">(I109/I97-1)*100</f>
        <v>16.948725861200884</v>
      </c>
    </row>
    <row r="110" spans="1:10" s="1" customFormat="1" ht="12.65" customHeight="1">
      <c r="A110" s="6" t="s">
        <v>9</v>
      </c>
      <c r="B110" s="8"/>
      <c r="C110" s="111">
        <v>2</v>
      </c>
      <c r="D110" s="77">
        <f t="shared" si="27"/>
        <v>1</v>
      </c>
      <c r="E110" s="115">
        <v>430</v>
      </c>
      <c r="F110" s="116">
        <f t="shared" si="26"/>
        <v>-52.222222222222214</v>
      </c>
      <c r="G110" s="13">
        <v>1362</v>
      </c>
      <c r="H110" s="72">
        <f t="shared" si="28"/>
        <v>24.156791248860522</v>
      </c>
      <c r="I110" s="77">
        <v>632668</v>
      </c>
      <c r="J110" s="72">
        <f t="shared" si="29"/>
        <v>43.362655391043845</v>
      </c>
    </row>
    <row r="111" spans="1:10" s="1" customFormat="1" ht="12.65" customHeight="1">
      <c r="A111" s="6" t="s">
        <v>180</v>
      </c>
      <c r="B111" s="8"/>
      <c r="C111" s="111">
        <v>2</v>
      </c>
      <c r="D111" s="77">
        <f t="shared" si="27"/>
        <v>-3</v>
      </c>
      <c r="E111" s="75">
        <v>1130</v>
      </c>
      <c r="F111" s="116">
        <f t="shared" si="26"/>
        <v>-77.667984189723313</v>
      </c>
      <c r="G111" s="13">
        <v>1360</v>
      </c>
      <c r="H111" s="72">
        <f t="shared" si="28"/>
        <v>15.843270868824533</v>
      </c>
      <c r="I111" s="77">
        <v>838991</v>
      </c>
      <c r="J111" s="72">
        <f t="shared" si="29"/>
        <v>44.348249479119175</v>
      </c>
    </row>
    <row r="112" spans="1:10" s="1" customFormat="1" ht="12.65" customHeight="1">
      <c r="A112" s="6" t="s">
        <v>0</v>
      </c>
      <c r="B112" s="8"/>
      <c r="C112" s="111">
        <v>6</v>
      </c>
      <c r="D112" s="77">
        <f t="shared" si="27"/>
        <v>2</v>
      </c>
      <c r="E112" s="75">
        <v>4553</v>
      </c>
      <c r="F112" s="116">
        <f t="shared" ref="F112:F118" si="30">(E112/E100-1)*100</f>
        <v>462.09876543209879</v>
      </c>
      <c r="G112" s="13">
        <v>1318</v>
      </c>
      <c r="H112" s="72">
        <f t="shared" si="28"/>
        <v>10.385259631490795</v>
      </c>
      <c r="I112" s="77">
        <v>1229155</v>
      </c>
      <c r="J112" s="72">
        <f t="shared" si="29"/>
        <v>236.55194129565743</v>
      </c>
    </row>
    <row r="113" spans="1:10" s="1" customFormat="1" ht="12.65" customHeight="1">
      <c r="A113" s="6" t="s">
        <v>1</v>
      </c>
      <c r="B113" s="8"/>
      <c r="C113" s="111">
        <v>4</v>
      </c>
      <c r="D113" s="77">
        <f t="shared" si="27"/>
        <v>1</v>
      </c>
      <c r="E113" s="75">
        <v>5025</v>
      </c>
      <c r="F113" s="116">
        <f t="shared" si="30"/>
        <v>378.57142857142856</v>
      </c>
      <c r="G113" s="13">
        <v>1537</v>
      </c>
      <c r="H113" s="72">
        <f t="shared" si="28"/>
        <v>14.10541945063104</v>
      </c>
      <c r="I113" s="77">
        <v>1078241</v>
      </c>
      <c r="J113" s="72">
        <f t="shared" si="29"/>
        <v>127.96660338025548</v>
      </c>
    </row>
    <row r="114" spans="1:10" s="1" customFormat="1" ht="19.5" customHeight="1">
      <c r="A114" s="6" t="s">
        <v>209</v>
      </c>
      <c r="B114" s="8"/>
      <c r="C114" s="111">
        <v>6</v>
      </c>
      <c r="D114" s="77">
        <f t="shared" si="27"/>
        <v>2</v>
      </c>
      <c r="E114" s="33">
        <v>723</v>
      </c>
      <c r="F114" s="116">
        <f t="shared" si="30"/>
        <v>-38.987341772151893</v>
      </c>
      <c r="G114" s="13">
        <v>1329</v>
      </c>
      <c r="H114" s="72">
        <f t="shared" si="28"/>
        <v>9.3827160493827222</v>
      </c>
      <c r="I114" s="77">
        <v>521949</v>
      </c>
      <c r="J114" s="72">
        <f t="shared" si="29"/>
        <v>-27.313758120556763</v>
      </c>
    </row>
    <row r="115" spans="1:10" s="1" customFormat="1" ht="12.65" customHeight="1">
      <c r="A115" s="6" t="s">
        <v>3</v>
      </c>
      <c r="B115" s="8"/>
      <c r="C115" s="111">
        <v>2</v>
      </c>
      <c r="D115" s="77">
        <f t="shared" ref="D115:D120" si="31">C115-C103</f>
        <v>1</v>
      </c>
      <c r="E115" s="33">
        <v>102</v>
      </c>
      <c r="F115" s="116">
        <f t="shared" si="30"/>
        <v>104</v>
      </c>
      <c r="G115" s="13">
        <v>1203</v>
      </c>
      <c r="H115" s="72">
        <f t="shared" ref="H115:H120" si="32">(G115/G103-1)*100</f>
        <v>-6.7441860465116239</v>
      </c>
      <c r="I115" s="77">
        <v>539884</v>
      </c>
      <c r="J115" s="72">
        <f t="shared" ref="J115:J120" si="33">(I115/I103-1)*100</f>
        <v>-1.8023146893467179</v>
      </c>
    </row>
    <row r="116" spans="1:10" s="1" customFormat="1" ht="12.65" customHeight="1">
      <c r="A116" s="6" t="s">
        <v>4</v>
      </c>
      <c r="B116" s="8"/>
      <c r="C116" s="111">
        <v>7</v>
      </c>
      <c r="D116" s="77">
        <f t="shared" si="31"/>
        <v>4</v>
      </c>
      <c r="E116" s="33">
        <v>3362</v>
      </c>
      <c r="F116" s="116">
        <f t="shared" si="30"/>
        <v>184.91525423728814</v>
      </c>
      <c r="G116" s="13">
        <v>1422</v>
      </c>
      <c r="H116" s="72">
        <f t="shared" si="32"/>
        <v>7.4018126888217628</v>
      </c>
      <c r="I116" s="77">
        <v>477116</v>
      </c>
      <c r="J116" s="72">
        <f t="shared" si="33"/>
        <v>-3.0980766496740308</v>
      </c>
    </row>
    <row r="117" spans="1:10" s="1" customFormat="1" ht="12.65" customHeight="1">
      <c r="A117" s="6" t="s">
        <v>5</v>
      </c>
      <c r="B117" s="8"/>
      <c r="C117" s="111">
        <v>8</v>
      </c>
      <c r="D117" s="77">
        <f t="shared" si="31"/>
        <v>6</v>
      </c>
      <c r="E117" s="33">
        <v>559</v>
      </c>
      <c r="F117" s="116">
        <f t="shared" si="30"/>
        <v>-38.571428571428569</v>
      </c>
      <c r="G117" s="13">
        <v>1386</v>
      </c>
      <c r="H117" s="72">
        <f t="shared" si="32"/>
        <v>1.0204081632652962</v>
      </c>
      <c r="I117" s="77">
        <v>371001</v>
      </c>
      <c r="J117" s="72">
        <f t="shared" si="33"/>
        <v>-44.238298716582527</v>
      </c>
    </row>
    <row r="118" spans="1:10" s="1" customFormat="1" ht="12.65" customHeight="1">
      <c r="A118" s="6" t="s">
        <v>6</v>
      </c>
      <c r="B118" s="8"/>
      <c r="C118" s="111">
        <v>2</v>
      </c>
      <c r="D118" s="77">
        <f t="shared" si="31"/>
        <v>-2</v>
      </c>
      <c r="E118" s="33">
        <v>97</v>
      </c>
      <c r="F118" s="116">
        <f t="shared" si="30"/>
        <v>-96.228615863141513</v>
      </c>
      <c r="G118" s="13">
        <v>1241</v>
      </c>
      <c r="H118" s="72">
        <f t="shared" si="32"/>
        <v>-1.0366826156299802</v>
      </c>
      <c r="I118" s="77">
        <v>284213</v>
      </c>
      <c r="J118" s="72">
        <f t="shared" si="33"/>
        <v>-67.255774621275393</v>
      </c>
    </row>
    <row r="119" spans="1:10" s="1" customFormat="1" ht="12.65" customHeight="1">
      <c r="A119" s="6" t="s">
        <v>7</v>
      </c>
      <c r="B119" s="8"/>
      <c r="C119" s="111">
        <v>8</v>
      </c>
      <c r="D119" s="77">
        <f t="shared" si="31"/>
        <v>4</v>
      </c>
      <c r="E119" s="33">
        <v>2540</v>
      </c>
      <c r="F119" s="116">
        <f t="shared" ref="F119:F133" si="34">(E119/E107-1)*100</f>
        <v>33.403361344537807</v>
      </c>
      <c r="G119" s="13">
        <v>1155</v>
      </c>
      <c r="H119" s="72">
        <f t="shared" si="32"/>
        <v>-17.96875</v>
      </c>
      <c r="I119" s="77">
        <v>308771</v>
      </c>
      <c r="J119" s="72">
        <f t="shared" si="33"/>
        <v>-94.242063772522258</v>
      </c>
    </row>
    <row r="120" spans="1:10" s="1" customFormat="1" ht="12.65" customHeight="1">
      <c r="A120" s="6" t="s">
        <v>10</v>
      </c>
      <c r="B120" s="8"/>
      <c r="C120" s="111">
        <v>3</v>
      </c>
      <c r="D120" s="77">
        <f t="shared" si="31"/>
        <v>-1</v>
      </c>
      <c r="E120" s="33">
        <v>322</v>
      </c>
      <c r="F120" s="116">
        <f t="shared" si="34"/>
        <v>-89.110585052417989</v>
      </c>
      <c r="G120" s="13">
        <v>1261</v>
      </c>
      <c r="H120" s="72">
        <f t="shared" si="32"/>
        <v>-11.756473058082573</v>
      </c>
      <c r="I120" s="77">
        <v>290343</v>
      </c>
      <c r="J120" s="72">
        <f t="shared" si="33"/>
        <v>-71.187984698054507</v>
      </c>
    </row>
    <row r="121" spans="1:10" s="1" customFormat="1" ht="12.65" customHeight="1">
      <c r="A121" s="6" t="s">
        <v>8</v>
      </c>
      <c r="B121" s="8"/>
      <c r="C121" s="111">
        <v>4</v>
      </c>
      <c r="D121" s="77">
        <f t="shared" ref="D121:D133" si="35">C121-C109</f>
        <v>1</v>
      </c>
      <c r="E121" s="33">
        <v>424</v>
      </c>
      <c r="F121" s="116">
        <f t="shared" si="34"/>
        <v>-60.373831775700936</v>
      </c>
      <c r="G121" s="13">
        <v>1132</v>
      </c>
      <c r="H121" s="72">
        <f t="shared" ref="H121:H133" si="36">(G121/G109-1)*100</f>
        <v>-11.354737666405635</v>
      </c>
      <c r="I121" s="77">
        <v>694833</v>
      </c>
      <c r="J121" s="72">
        <f t="shared" ref="J121:J133" si="37">(I121/I109-1)*100</f>
        <v>20.619839875566793</v>
      </c>
    </row>
    <row r="122" spans="1:10" s="1" customFormat="1" ht="12.65" customHeight="1">
      <c r="A122" s="6" t="s">
        <v>9</v>
      </c>
      <c r="B122" s="8"/>
      <c r="C122" s="111">
        <v>7</v>
      </c>
      <c r="D122" s="77">
        <f t="shared" si="35"/>
        <v>5</v>
      </c>
      <c r="E122" s="33">
        <v>1903</v>
      </c>
      <c r="F122" s="116">
        <f t="shared" si="34"/>
        <v>342.55813953488376</v>
      </c>
      <c r="G122" s="13">
        <v>1136</v>
      </c>
      <c r="H122" s="72">
        <f t="shared" si="36"/>
        <v>-16.593245227606456</v>
      </c>
      <c r="I122" s="77">
        <v>259577</v>
      </c>
      <c r="J122" s="72">
        <f t="shared" si="37"/>
        <v>-58.971055909260464</v>
      </c>
    </row>
    <row r="123" spans="1:10" s="1" customFormat="1" ht="12" customHeight="1">
      <c r="A123" s="6" t="s">
        <v>210</v>
      </c>
      <c r="B123" s="8"/>
      <c r="C123" s="111">
        <v>5</v>
      </c>
      <c r="D123" s="77">
        <f t="shared" si="35"/>
        <v>3</v>
      </c>
      <c r="E123" s="33">
        <v>443</v>
      </c>
      <c r="F123" s="116">
        <f t="shared" si="34"/>
        <v>-60.796460176991154</v>
      </c>
      <c r="G123" s="13">
        <v>1063</v>
      </c>
      <c r="H123" s="72">
        <f t="shared" si="36"/>
        <v>-21.838235294117649</v>
      </c>
      <c r="I123" s="77">
        <v>2603238</v>
      </c>
      <c r="J123" s="72">
        <f t="shared" si="37"/>
        <v>210.28199348979905</v>
      </c>
    </row>
    <row r="124" spans="1:10" s="1" customFormat="1" ht="12.65" customHeight="1">
      <c r="A124" s="6" t="s">
        <v>0</v>
      </c>
      <c r="B124" s="8"/>
      <c r="C124" s="111">
        <v>1</v>
      </c>
      <c r="D124" s="77">
        <f t="shared" si="35"/>
        <v>-5</v>
      </c>
      <c r="E124" s="33">
        <v>93</v>
      </c>
      <c r="F124" s="116">
        <f t="shared" si="34"/>
        <v>-97.9573907313859</v>
      </c>
      <c r="G124" s="13">
        <v>1090</v>
      </c>
      <c r="H124" s="72">
        <f t="shared" si="36"/>
        <v>-17.298937784522007</v>
      </c>
      <c r="I124" s="77">
        <v>438833</v>
      </c>
      <c r="J124" s="72">
        <f t="shared" si="37"/>
        <v>-64.297993336885909</v>
      </c>
    </row>
    <row r="125" spans="1:10" s="1" customFormat="1" ht="12.65" customHeight="1">
      <c r="A125" s="6" t="s">
        <v>1</v>
      </c>
      <c r="B125" s="8"/>
      <c r="C125" s="111">
        <v>5</v>
      </c>
      <c r="D125" s="77">
        <f t="shared" si="35"/>
        <v>1</v>
      </c>
      <c r="E125" s="33">
        <v>2062</v>
      </c>
      <c r="F125" s="116">
        <f t="shared" si="34"/>
        <v>-58.96517412935323</v>
      </c>
      <c r="G125" s="13">
        <v>1314</v>
      </c>
      <c r="H125" s="72">
        <f t="shared" si="36"/>
        <v>-14.508783344176967</v>
      </c>
      <c r="I125" s="77">
        <v>310947</v>
      </c>
      <c r="J125" s="72">
        <f t="shared" si="37"/>
        <v>-71.161641970579865</v>
      </c>
    </row>
    <row r="126" spans="1:10" s="1" customFormat="1" ht="19.5" customHeight="1">
      <c r="A126" s="6" t="s">
        <v>216</v>
      </c>
      <c r="B126" s="8"/>
      <c r="C126" s="111">
        <v>5</v>
      </c>
      <c r="D126" s="77">
        <f t="shared" si="35"/>
        <v>-1</v>
      </c>
      <c r="E126" s="33">
        <v>2668</v>
      </c>
      <c r="F126" s="116">
        <f t="shared" si="34"/>
        <v>269.01798063623789</v>
      </c>
      <c r="G126" s="13">
        <v>1154</v>
      </c>
      <c r="H126" s="72">
        <f t="shared" si="36"/>
        <v>-13.167795334838228</v>
      </c>
      <c r="I126" s="77">
        <v>269996</v>
      </c>
      <c r="J126" s="72">
        <f t="shared" si="37"/>
        <v>-48.271574425853871</v>
      </c>
    </row>
    <row r="127" spans="1:10" s="1" customFormat="1" ht="12.65" customHeight="1">
      <c r="A127" s="6" t="s">
        <v>3</v>
      </c>
      <c r="B127" s="8"/>
      <c r="C127" s="111">
        <v>4</v>
      </c>
      <c r="D127" s="77">
        <f t="shared" si="35"/>
        <v>2</v>
      </c>
      <c r="E127" s="33">
        <v>432</v>
      </c>
      <c r="F127" s="116">
        <f t="shared" si="34"/>
        <v>323.52941176470591</v>
      </c>
      <c r="G127" s="13">
        <v>1021</v>
      </c>
      <c r="H127" s="72">
        <f t="shared" si="36"/>
        <v>-15.128844555278476</v>
      </c>
      <c r="I127" s="77">
        <v>331275</v>
      </c>
      <c r="J127" s="72">
        <f t="shared" si="37"/>
        <v>-38.639596654096067</v>
      </c>
    </row>
    <row r="128" spans="1:10" s="1" customFormat="1" ht="12.65" customHeight="1">
      <c r="A128" s="6" t="s">
        <v>4</v>
      </c>
      <c r="B128" s="8"/>
      <c r="C128" s="111">
        <v>6</v>
      </c>
      <c r="D128" s="77">
        <f t="shared" si="35"/>
        <v>-1</v>
      </c>
      <c r="E128" s="33">
        <v>827</v>
      </c>
      <c r="F128" s="116">
        <f t="shared" si="34"/>
        <v>-75.401546698393801</v>
      </c>
      <c r="G128" s="13">
        <v>1148</v>
      </c>
      <c r="H128" s="72">
        <f t="shared" si="36"/>
        <v>-19.268635724331929</v>
      </c>
      <c r="I128" s="77">
        <v>283846</v>
      </c>
      <c r="J128" s="72">
        <f t="shared" si="37"/>
        <v>-40.507968712011333</v>
      </c>
    </row>
    <row r="129" spans="1:10" s="1" customFormat="1" ht="12.65" customHeight="1">
      <c r="A129" s="6" t="s">
        <v>5</v>
      </c>
      <c r="B129" s="8"/>
      <c r="C129" s="111">
        <v>6</v>
      </c>
      <c r="D129" s="77">
        <f t="shared" si="35"/>
        <v>-2</v>
      </c>
      <c r="E129" s="33">
        <v>628</v>
      </c>
      <c r="F129" s="116">
        <f t="shared" si="34"/>
        <v>12.343470483005369</v>
      </c>
      <c r="G129" s="13">
        <v>1066</v>
      </c>
      <c r="H129" s="72">
        <f t="shared" si="36"/>
        <v>-23.088023088023093</v>
      </c>
      <c r="I129" s="77">
        <v>275333</v>
      </c>
      <c r="J129" s="72">
        <f t="shared" si="37"/>
        <v>-25.78645340578597</v>
      </c>
    </row>
    <row r="130" spans="1:10" s="1" customFormat="1" ht="12.65" customHeight="1">
      <c r="A130" s="6" t="s">
        <v>6</v>
      </c>
      <c r="B130" s="8"/>
      <c r="C130" s="111">
        <v>6</v>
      </c>
      <c r="D130" s="77">
        <f t="shared" si="35"/>
        <v>4</v>
      </c>
      <c r="E130" s="33">
        <v>704</v>
      </c>
      <c r="F130" s="116">
        <f t="shared" si="34"/>
        <v>625.7731958762887</v>
      </c>
      <c r="G130" s="13">
        <v>1064</v>
      </c>
      <c r="H130" s="72">
        <f t="shared" si="36"/>
        <v>-14.262691377921033</v>
      </c>
      <c r="I130" s="77">
        <v>188920</v>
      </c>
      <c r="J130" s="72">
        <f t="shared" si="37"/>
        <v>-33.528726694415809</v>
      </c>
    </row>
    <row r="131" spans="1:10" s="1" customFormat="1" ht="12.65" customHeight="1">
      <c r="A131" s="6" t="s">
        <v>7</v>
      </c>
      <c r="B131" s="8"/>
      <c r="C131" s="111">
        <v>3</v>
      </c>
      <c r="D131" s="77">
        <f t="shared" si="35"/>
        <v>-5</v>
      </c>
      <c r="E131" s="33">
        <v>93</v>
      </c>
      <c r="F131" s="116">
        <f t="shared" si="34"/>
        <v>-96.338582677165348</v>
      </c>
      <c r="G131" s="13">
        <v>1102</v>
      </c>
      <c r="H131" s="72">
        <f t="shared" si="36"/>
        <v>-4.5887445887445866</v>
      </c>
      <c r="I131" s="77">
        <v>1418025</v>
      </c>
      <c r="J131" s="72">
        <f t="shared" si="37"/>
        <v>359.24811591762182</v>
      </c>
    </row>
    <row r="132" spans="1:10" s="1" customFormat="1" ht="12.65" customHeight="1">
      <c r="A132" s="6" t="s">
        <v>10</v>
      </c>
      <c r="B132" s="8"/>
      <c r="C132" s="111">
        <v>2</v>
      </c>
      <c r="D132" s="77">
        <f t="shared" si="35"/>
        <v>-1</v>
      </c>
      <c r="E132" s="33">
        <v>289</v>
      </c>
      <c r="F132" s="116">
        <f t="shared" si="34"/>
        <v>-10.248447204968947</v>
      </c>
      <c r="G132" s="13">
        <v>1136</v>
      </c>
      <c r="H132" s="72">
        <f t="shared" si="36"/>
        <v>-9.9127676447264061</v>
      </c>
      <c r="I132" s="77">
        <v>520050</v>
      </c>
      <c r="J132" s="72">
        <f t="shared" si="37"/>
        <v>79.115735526601298</v>
      </c>
    </row>
    <row r="133" spans="1:10" s="1" customFormat="1" ht="12.65" customHeight="1">
      <c r="A133" s="6" t="s">
        <v>8</v>
      </c>
      <c r="B133" s="8"/>
      <c r="C133" s="111">
        <v>9</v>
      </c>
      <c r="D133" s="77">
        <f t="shared" si="35"/>
        <v>5</v>
      </c>
      <c r="E133" s="33">
        <v>2334</v>
      </c>
      <c r="F133" s="116">
        <f t="shared" si="34"/>
        <v>450.47169811320754</v>
      </c>
      <c r="G133" s="13">
        <v>1061</v>
      </c>
      <c r="H133" s="72">
        <f t="shared" si="36"/>
        <v>-6.2720848056537104</v>
      </c>
      <c r="I133" s="77">
        <v>273830</v>
      </c>
      <c r="J133" s="72">
        <f t="shared" si="37"/>
        <v>-60.590530386438182</v>
      </c>
    </row>
    <row r="134" spans="1:10" s="1" customFormat="1" ht="12.65" customHeight="1">
      <c r="A134" s="6" t="s">
        <v>9</v>
      </c>
      <c r="B134" s="8"/>
      <c r="C134" s="111">
        <v>8</v>
      </c>
      <c r="D134" s="77">
        <f>C134-C122</f>
        <v>1</v>
      </c>
      <c r="E134" s="33">
        <v>3076</v>
      </c>
      <c r="F134" s="116">
        <f>(E134/E122-1)*100</f>
        <v>61.639516552811344</v>
      </c>
      <c r="G134" s="13">
        <v>1102</v>
      </c>
      <c r="H134" s="72">
        <f>(G134/G122-1)*100</f>
        <v>-2.9929577464788748</v>
      </c>
      <c r="I134" s="77">
        <v>246480</v>
      </c>
      <c r="J134" s="72">
        <f>(I134/I122-1)*100</f>
        <v>-5.0455163593076442</v>
      </c>
    </row>
    <row r="135" spans="1:10" s="1" customFormat="1" ht="12" customHeight="1">
      <c r="A135" s="6" t="s">
        <v>218</v>
      </c>
      <c r="B135" s="8"/>
      <c r="C135" s="111">
        <v>2</v>
      </c>
      <c r="D135" s="77">
        <f>C135-C123</f>
        <v>-3</v>
      </c>
      <c r="E135" s="33">
        <v>51</v>
      </c>
      <c r="F135" s="116">
        <f>(E135/E123-1)*100</f>
        <v>-88.487584650112865</v>
      </c>
      <c r="G135" s="13">
        <v>1041</v>
      </c>
      <c r="H135" s="72">
        <f>(G135/G123-1)*100</f>
        <v>-2.0696142991533439</v>
      </c>
      <c r="I135" s="77">
        <v>236397</v>
      </c>
      <c r="J135" s="72">
        <f>(I135/I123-1)*100</f>
        <v>-90.919116884433919</v>
      </c>
    </row>
    <row r="136" spans="1:10" s="1" customFormat="1" ht="12.65" customHeight="1">
      <c r="A136" s="6" t="s">
        <v>217</v>
      </c>
      <c r="B136" s="8"/>
      <c r="C136" s="111">
        <v>8</v>
      </c>
      <c r="D136" s="77">
        <f t="shared" ref="D136:D149" si="38">C136-C124</f>
        <v>7</v>
      </c>
      <c r="E136" s="33">
        <v>499</v>
      </c>
      <c r="F136" s="116">
        <f t="shared" ref="F136:F149" si="39">(E136/E124-1)*100</f>
        <v>436.55913978494618</v>
      </c>
      <c r="G136" s="13">
        <v>987</v>
      </c>
      <c r="H136" s="72">
        <f t="shared" ref="H136:H158" si="40">(G136/G124-1)*100</f>
        <v>-9.4495412844036721</v>
      </c>
      <c r="I136" s="77">
        <v>410188</v>
      </c>
      <c r="J136" s="72">
        <f t="shared" ref="J136:J155" si="41">(I136/I124-1)*100</f>
        <v>-6.5275400892822582</v>
      </c>
    </row>
    <row r="137" spans="1:10" s="1" customFormat="1" ht="12.65" customHeight="1">
      <c r="A137" s="6" t="s">
        <v>1</v>
      </c>
      <c r="B137" s="8"/>
      <c r="C137" s="111">
        <v>9</v>
      </c>
      <c r="D137" s="77">
        <f t="shared" si="38"/>
        <v>4</v>
      </c>
      <c r="E137" s="33">
        <v>1250</v>
      </c>
      <c r="F137" s="116">
        <f t="shared" si="39"/>
        <v>-39.379243452958292</v>
      </c>
      <c r="G137" s="13">
        <v>1183</v>
      </c>
      <c r="H137" s="72">
        <f t="shared" si="40"/>
        <v>-9.9695585996955831</v>
      </c>
      <c r="I137" s="77">
        <v>270244</v>
      </c>
      <c r="J137" s="72">
        <f t="shared" si="41"/>
        <v>-13.090012124252681</v>
      </c>
    </row>
    <row r="138" spans="1:10" s="1" customFormat="1" ht="19.5" customHeight="1">
      <c r="A138" s="6" t="s">
        <v>229</v>
      </c>
      <c r="B138" s="26"/>
      <c r="C138" s="133">
        <v>4</v>
      </c>
      <c r="D138" s="77">
        <f t="shared" si="38"/>
        <v>-1</v>
      </c>
      <c r="E138" s="33">
        <v>149</v>
      </c>
      <c r="F138" s="116">
        <f t="shared" si="39"/>
        <v>-94.415292353823091</v>
      </c>
      <c r="G138" s="13">
        <v>1076</v>
      </c>
      <c r="H138" s="72">
        <f t="shared" si="40"/>
        <v>-6.7590987868284209</v>
      </c>
      <c r="I138" s="77">
        <v>279567</v>
      </c>
      <c r="J138" s="72">
        <f t="shared" si="41"/>
        <v>3.5448673313678736</v>
      </c>
    </row>
    <row r="139" spans="1:10" s="1" customFormat="1" ht="12.65" customHeight="1">
      <c r="A139" s="6" t="s">
        <v>3</v>
      </c>
      <c r="B139" s="26"/>
      <c r="C139" s="133">
        <v>3</v>
      </c>
      <c r="D139" s="77">
        <f t="shared" si="38"/>
        <v>-1</v>
      </c>
      <c r="E139" s="33">
        <v>991</v>
      </c>
      <c r="F139" s="116">
        <f t="shared" si="39"/>
        <v>129.39814814814815</v>
      </c>
      <c r="G139" s="13">
        <v>1071</v>
      </c>
      <c r="H139" s="72">
        <f t="shared" si="40"/>
        <v>4.8971596474045143</v>
      </c>
      <c r="I139" s="77">
        <v>252674</v>
      </c>
      <c r="J139" s="72">
        <f t="shared" si="41"/>
        <v>-23.72681307071165</v>
      </c>
    </row>
    <row r="140" spans="1:10" s="1" customFormat="1" ht="12.65" customHeight="1">
      <c r="A140" s="6" t="s">
        <v>4</v>
      </c>
      <c r="B140" s="26"/>
      <c r="C140" s="133">
        <v>5</v>
      </c>
      <c r="D140" s="77">
        <f t="shared" si="38"/>
        <v>-1</v>
      </c>
      <c r="E140" s="33">
        <v>290</v>
      </c>
      <c r="F140" s="116">
        <f t="shared" si="39"/>
        <v>-64.933494558645705</v>
      </c>
      <c r="G140" s="13">
        <v>1165</v>
      </c>
      <c r="H140" s="72">
        <f t="shared" si="40"/>
        <v>1.4808362369338024</v>
      </c>
      <c r="I140" s="77">
        <v>216353</v>
      </c>
      <c r="J140" s="72">
        <f t="shared" si="41"/>
        <v>-23.778034568040418</v>
      </c>
    </row>
    <row r="141" spans="1:10" s="1" customFormat="1" ht="12.65" customHeight="1">
      <c r="A141" s="6" t="s">
        <v>5</v>
      </c>
      <c r="B141" s="26"/>
      <c r="C141" s="133">
        <v>8</v>
      </c>
      <c r="D141" s="77">
        <f t="shared" si="38"/>
        <v>2</v>
      </c>
      <c r="E141" s="33">
        <v>581</v>
      </c>
      <c r="F141" s="116">
        <f t="shared" si="39"/>
        <v>-7.4840764331210234</v>
      </c>
      <c r="G141" s="13">
        <v>1081</v>
      </c>
      <c r="H141" s="72">
        <f t="shared" si="40"/>
        <v>1.4071294559099501</v>
      </c>
      <c r="I141" s="77">
        <v>220912</v>
      </c>
      <c r="J141" s="72">
        <f t="shared" si="41"/>
        <v>-19.765520297240069</v>
      </c>
    </row>
    <row r="142" spans="1:10" s="1" customFormat="1" ht="12.65" customHeight="1">
      <c r="A142" s="6" t="s">
        <v>6</v>
      </c>
      <c r="B142" s="26"/>
      <c r="C142" s="133">
        <v>8</v>
      </c>
      <c r="D142" s="77">
        <f t="shared" si="38"/>
        <v>2</v>
      </c>
      <c r="E142" s="33">
        <v>1925</v>
      </c>
      <c r="F142" s="116">
        <f t="shared" si="39"/>
        <v>173.4375</v>
      </c>
      <c r="G142" s="13">
        <v>1026</v>
      </c>
      <c r="H142" s="72">
        <f t="shared" si="40"/>
        <v>-3.5714285714285698</v>
      </c>
      <c r="I142" s="77">
        <v>794045</v>
      </c>
      <c r="J142" s="72">
        <f t="shared" si="41"/>
        <v>320.30753758204531</v>
      </c>
    </row>
    <row r="143" spans="1:10" s="1" customFormat="1" ht="12.65" customHeight="1">
      <c r="A143" s="6" t="s">
        <v>7</v>
      </c>
      <c r="B143" s="26"/>
      <c r="C143" s="133">
        <v>4</v>
      </c>
      <c r="D143" s="77">
        <f t="shared" si="38"/>
        <v>1</v>
      </c>
      <c r="E143" s="33">
        <v>1318</v>
      </c>
      <c r="F143" s="116">
        <f t="shared" si="39"/>
        <v>1317.2043010752689</v>
      </c>
      <c r="G143" s="13">
        <v>1001</v>
      </c>
      <c r="H143" s="72">
        <f t="shared" si="40"/>
        <v>-9.1651542649727737</v>
      </c>
      <c r="I143" s="77">
        <v>212312</v>
      </c>
      <c r="J143" s="72">
        <f t="shared" si="41"/>
        <v>-85.027626452283982</v>
      </c>
    </row>
    <row r="144" spans="1:10" s="1" customFormat="1" ht="12.65" customHeight="1">
      <c r="A144" s="6" t="s">
        <v>10</v>
      </c>
      <c r="B144" s="26"/>
      <c r="C144" s="133">
        <v>6</v>
      </c>
      <c r="D144" s="77">
        <f t="shared" si="38"/>
        <v>4</v>
      </c>
      <c r="E144" s="33">
        <v>221</v>
      </c>
      <c r="F144" s="116">
        <f t="shared" si="39"/>
        <v>-23.529411764705888</v>
      </c>
      <c r="G144" s="13">
        <v>976</v>
      </c>
      <c r="H144" s="72">
        <f t="shared" si="40"/>
        <v>-14.084507042253524</v>
      </c>
      <c r="I144" s="77">
        <v>155883</v>
      </c>
      <c r="J144" s="72">
        <f t="shared" si="41"/>
        <v>-70.025382174790877</v>
      </c>
    </row>
    <row r="145" spans="1:10" s="1" customFormat="1" ht="12.65" customHeight="1">
      <c r="A145" s="6" t="s">
        <v>8</v>
      </c>
      <c r="B145" s="26"/>
      <c r="C145" s="139">
        <v>4</v>
      </c>
      <c r="D145" s="77">
        <f t="shared" si="38"/>
        <v>-5</v>
      </c>
      <c r="E145" s="140">
        <v>560</v>
      </c>
      <c r="F145" s="116">
        <f t="shared" si="39"/>
        <v>-76.006855184233075</v>
      </c>
      <c r="G145" s="137">
        <v>1095</v>
      </c>
      <c r="H145" s="72">
        <f t="shared" si="40"/>
        <v>3.2045240339302561</v>
      </c>
      <c r="I145" s="138">
        <v>187675</v>
      </c>
      <c r="J145" s="72">
        <f t="shared" si="41"/>
        <v>-31.462951466238177</v>
      </c>
    </row>
    <row r="146" spans="1:10" ht="12" customHeight="1">
      <c r="A146" s="45" t="s">
        <v>9</v>
      </c>
      <c r="B146" s="16"/>
      <c r="C146" s="144">
        <v>9</v>
      </c>
      <c r="D146" s="77">
        <f t="shared" si="38"/>
        <v>1</v>
      </c>
      <c r="E146" s="16">
        <v>1640</v>
      </c>
      <c r="F146" s="116">
        <f t="shared" si="39"/>
        <v>-46.684005201560467</v>
      </c>
      <c r="G146" s="137">
        <v>1032</v>
      </c>
      <c r="H146" s="72">
        <f t="shared" si="40"/>
        <v>-6.3520871143375679</v>
      </c>
      <c r="I146" s="16">
        <v>356670</v>
      </c>
      <c r="J146" s="72">
        <f t="shared" si="41"/>
        <v>44.705452775073027</v>
      </c>
    </row>
    <row r="147" spans="1:10" s="1" customFormat="1" ht="12" customHeight="1">
      <c r="A147" s="45" t="s">
        <v>238</v>
      </c>
      <c r="B147" s="8"/>
      <c r="C147" s="111">
        <v>4</v>
      </c>
      <c r="D147" s="77">
        <f t="shared" si="38"/>
        <v>2</v>
      </c>
      <c r="E147" s="33">
        <v>4423</v>
      </c>
      <c r="F147" s="116">
        <f t="shared" si="39"/>
        <v>8572.5490196078426</v>
      </c>
      <c r="G147" s="12">
        <v>985</v>
      </c>
      <c r="H147" s="72">
        <f t="shared" si="40"/>
        <v>-5.3794428434197901</v>
      </c>
      <c r="I147" s="77">
        <v>349355</v>
      </c>
      <c r="J147" s="72">
        <f t="shared" si="41"/>
        <v>47.78317829752492</v>
      </c>
    </row>
    <row r="148" spans="1:10" s="1" customFormat="1" ht="12.65" customHeight="1">
      <c r="A148" s="45" t="s">
        <v>217</v>
      </c>
      <c r="B148" s="8"/>
      <c r="C148" s="111">
        <v>2</v>
      </c>
      <c r="D148" s="77">
        <f t="shared" si="38"/>
        <v>-6</v>
      </c>
      <c r="E148" s="33">
        <v>288</v>
      </c>
      <c r="F148" s="116">
        <f t="shared" si="39"/>
        <v>-42.284569138276552</v>
      </c>
      <c r="G148" s="12">
        <v>1038</v>
      </c>
      <c r="H148" s="72">
        <f t="shared" si="40"/>
        <v>5.1671732522796443</v>
      </c>
      <c r="I148" s="77">
        <v>631263</v>
      </c>
      <c r="J148" s="72">
        <f t="shared" si="41"/>
        <v>53.89601841107006</v>
      </c>
    </row>
    <row r="149" spans="1:10" s="1" customFormat="1" ht="12.65" customHeight="1">
      <c r="A149" s="45" t="s">
        <v>1</v>
      </c>
      <c r="B149" s="8"/>
      <c r="C149" s="146">
        <v>1</v>
      </c>
      <c r="D149" s="138">
        <f t="shared" si="38"/>
        <v>-8</v>
      </c>
      <c r="E149" s="140">
        <v>500</v>
      </c>
      <c r="F149" s="116">
        <f t="shared" si="39"/>
        <v>-60</v>
      </c>
      <c r="G149" s="12">
        <v>1161</v>
      </c>
      <c r="H149" s="72">
        <f t="shared" si="40"/>
        <v>-1.8596787827557026</v>
      </c>
      <c r="I149" s="77">
        <v>333931</v>
      </c>
      <c r="J149" s="72">
        <f t="shared" si="41"/>
        <v>23.56648066192033</v>
      </c>
    </row>
    <row r="150" spans="1:10" s="1" customFormat="1" ht="19.5" customHeight="1">
      <c r="A150" s="45" t="s">
        <v>258</v>
      </c>
      <c r="B150" s="26"/>
      <c r="C150" s="133">
        <v>1</v>
      </c>
      <c r="D150" s="138">
        <f t="shared" ref="D150:D158" si="42">C150-C138</f>
        <v>-3</v>
      </c>
      <c r="E150" s="33">
        <v>10</v>
      </c>
      <c r="F150" s="116">
        <f t="shared" ref="F150:F158" si="43">(E150/E138-1)*100</f>
        <v>-93.288590604026851</v>
      </c>
      <c r="G150" s="12">
        <v>1004</v>
      </c>
      <c r="H150" s="72">
        <f t="shared" si="40"/>
        <v>-6.6914498141263934</v>
      </c>
      <c r="I150" s="77">
        <v>228959</v>
      </c>
      <c r="J150" s="72">
        <f t="shared" si="41"/>
        <v>-18.102279596661987</v>
      </c>
    </row>
    <row r="151" spans="1:10" s="1" customFormat="1" ht="12.65" customHeight="1">
      <c r="A151" s="45" t="s">
        <v>3</v>
      </c>
      <c r="B151" s="26"/>
      <c r="C151" s="133">
        <v>4</v>
      </c>
      <c r="D151" s="138">
        <f t="shared" si="42"/>
        <v>1</v>
      </c>
      <c r="E151" s="33">
        <v>160</v>
      </c>
      <c r="F151" s="116">
        <f t="shared" si="43"/>
        <v>-83.85469223007064</v>
      </c>
      <c r="G151" s="12">
        <v>1148</v>
      </c>
      <c r="H151" s="72">
        <f t="shared" si="40"/>
        <v>7.1895424836601274</v>
      </c>
      <c r="I151" s="77">
        <v>282558</v>
      </c>
      <c r="J151" s="72">
        <f t="shared" si="41"/>
        <v>11.827097366567196</v>
      </c>
    </row>
    <row r="152" spans="1:10" s="1" customFormat="1">
      <c r="A152" s="45" t="s">
        <v>4</v>
      </c>
      <c r="B152" s="26"/>
      <c r="C152" s="133">
        <v>4</v>
      </c>
      <c r="D152" s="138">
        <f t="shared" si="42"/>
        <v>-1</v>
      </c>
      <c r="E152" s="33">
        <v>760</v>
      </c>
      <c r="F152" s="116">
        <f t="shared" si="43"/>
        <v>162.06896551724137</v>
      </c>
      <c r="G152" s="12">
        <v>975</v>
      </c>
      <c r="H152" s="72">
        <f t="shared" si="40"/>
        <v>-16.309012875536478</v>
      </c>
      <c r="I152" s="77">
        <v>181601</v>
      </c>
      <c r="J152" s="72">
        <f t="shared" si="41"/>
        <v>-16.062638373399029</v>
      </c>
    </row>
    <row r="153" spans="1:10" s="1" customFormat="1" ht="12.65" customHeight="1">
      <c r="A153" s="45" t="s">
        <v>5</v>
      </c>
      <c r="B153" s="26"/>
      <c r="C153" s="133">
        <v>1</v>
      </c>
      <c r="D153" s="138">
        <f t="shared" si="42"/>
        <v>-7</v>
      </c>
      <c r="E153" s="33">
        <v>10</v>
      </c>
      <c r="F153" s="116">
        <f t="shared" si="43"/>
        <v>-98.278829604130806</v>
      </c>
      <c r="G153" s="12">
        <v>1026</v>
      </c>
      <c r="H153" s="72">
        <f t="shared" si="40"/>
        <v>-5.087881591119336</v>
      </c>
      <c r="I153" s="77">
        <v>724100</v>
      </c>
      <c r="J153" s="72">
        <f t="shared" si="41"/>
        <v>227.77757659158397</v>
      </c>
    </row>
    <row r="154" spans="1:10" s="1" customFormat="1" ht="12.65" customHeight="1">
      <c r="A154" s="45" t="s">
        <v>6</v>
      </c>
      <c r="B154" s="26"/>
      <c r="C154" s="133">
        <v>4</v>
      </c>
      <c r="D154" s="138">
        <f t="shared" si="42"/>
        <v>-4</v>
      </c>
      <c r="E154" s="33">
        <v>60</v>
      </c>
      <c r="F154" s="116">
        <f t="shared" si="43"/>
        <v>-96.883116883116884</v>
      </c>
      <c r="G154" s="12">
        <v>967</v>
      </c>
      <c r="H154" s="72">
        <f t="shared" si="40"/>
        <v>-5.7504873294346943</v>
      </c>
      <c r="I154" s="77">
        <v>216634</v>
      </c>
      <c r="J154" s="72">
        <f t="shared" si="41"/>
        <v>-72.717667134734171</v>
      </c>
    </row>
    <row r="155" spans="1:10" s="1" customFormat="1" ht="12.65" customHeight="1">
      <c r="A155" s="45" t="s">
        <v>7</v>
      </c>
      <c r="B155" s="26"/>
      <c r="C155" s="133">
        <v>2</v>
      </c>
      <c r="D155" s="138">
        <f t="shared" si="42"/>
        <v>-2</v>
      </c>
      <c r="E155" s="33">
        <v>510</v>
      </c>
      <c r="F155" s="116">
        <f t="shared" si="43"/>
        <v>-61.305007587253414</v>
      </c>
      <c r="G155" s="12">
        <v>931</v>
      </c>
      <c r="H155" s="72">
        <f t="shared" si="40"/>
        <v>-6.9930069930069898</v>
      </c>
      <c r="I155" s="77">
        <v>174626</v>
      </c>
      <c r="J155" s="72">
        <f t="shared" si="41"/>
        <v>-17.7502920230604</v>
      </c>
    </row>
    <row r="156" spans="1:10" s="1" customFormat="1" ht="12.65" customHeight="1">
      <c r="A156" s="45" t="s">
        <v>10</v>
      </c>
      <c r="B156" s="26"/>
      <c r="C156" s="133">
        <v>4</v>
      </c>
      <c r="D156" s="138">
        <f t="shared" si="42"/>
        <v>-2</v>
      </c>
      <c r="E156" s="33">
        <v>527</v>
      </c>
      <c r="F156" s="116">
        <f t="shared" si="43"/>
        <v>138.46153846153845</v>
      </c>
      <c r="G156" s="12">
        <v>1035</v>
      </c>
      <c r="H156" s="72">
        <f t="shared" si="40"/>
        <v>6.0450819672131173</v>
      </c>
      <c r="I156" s="77">
        <v>239354</v>
      </c>
      <c r="J156" s="72">
        <f>(I156/I144-1)*100</f>
        <v>53.547211690819395</v>
      </c>
    </row>
    <row r="157" spans="1:10" s="1" customFormat="1" ht="12.65" customHeight="1">
      <c r="A157" s="45" t="s">
        <v>8</v>
      </c>
      <c r="B157" s="26"/>
      <c r="C157" s="139">
        <v>5</v>
      </c>
      <c r="D157" s="138">
        <f t="shared" si="42"/>
        <v>1</v>
      </c>
      <c r="E157" s="140">
        <v>343</v>
      </c>
      <c r="F157" s="116">
        <f t="shared" si="43"/>
        <v>-38.749999999999993</v>
      </c>
      <c r="G157" s="135">
        <v>964</v>
      </c>
      <c r="H157" s="72">
        <f t="shared" si="40"/>
        <v>-11.963470319634705</v>
      </c>
      <c r="I157" s="138">
        <v>263836</v>
      </c>
      <c r="J157" s="72">
        <f>(I157/I145-1)*100</f>
        <v>40.581324097508983</v>
      </c>
    </row>
    <row r="158" spans="1:10" ht="12" customHeight="1">
      <c r="A158" s="45" t="s">
        <v>9</v>
      </c>
      <c r="B158" s="16"/>
      <c r="C158" s="144">
        <v>7</v>
      </c>
      <c r="D158" s="138">
        <f t="shared" si="42"/>
        <v>-2</v>
      </c>
      <c r="E158" s="16">
        <v>299</v>
      </c>
      <c r="F158" s="116">
        <f t="shared" si="43"/>
        <v>-81.768292682926827</v>
      </c>
      <c r="G158" s="135">
        <v>890</v>
      </c>
      <c r="H158" s="72">
        <f t="shared" si="40"/>
        <v>-13.759689922480622</v>
      </c>
      <c r="I158" s="16">
        <v>208346</v>
      </c>
      <c r="J158" s="72">
        <f>(I158/I146-1)*100</f>
        <v>-41.585779572153534</v>
      </c>
    </row>
    <row r="159" spans="1:10" s="1" customFormat="1" ht="12" customHeight="1">
      <c r="A159" s="45" t="s">
        <v>259</v>
      </c>
      <c r="B159" s="8"/>
      <c r="C159" s="111">
        <v>2</v>
      </c>
      <c r="D159" s="112">
        <v>0</v>
      </c>
      <c r="E159" s="33">
        <v>310</v>
      </c>
      <c r="F159" s="116">
        <f>(E159/E147-1)*100</f>
        <v>-92.991182455347058</v>
      </c>
      <c r="G159" s="12">
        <v>934</v>
      </c>
      <c r="H159" s="72">
        <f t="shared" ref="H159:H170" si="44">(G159/G135-1)*100</f>
        <v>-10.278578290105667</v>
      </c>
      <c r="I159" s="77">
        <v>224615</v>
      </c>
      <c r="J159" s="72">
        <f t="shared" ref="J159:J170" si="45">(I159/I135-1)*100</f>
        <v>-4.9839887985042131</v>
      </c>
    </row>
    <row r="160" spans="1:10" s="1" customFormat="1" ht="12.65" customHeight="1">
      <c r="A160" s="45" t="s">
        <v>217</v>
      </c>
      <c r="B160" s="8"/>
      <c r="C160" s="111">
        <v>10</v>
      </c>
      <c r="D160" s="138">
        <f t="shared" ref="D160:D170" si="46">C160-C136</f>
        <v>2</v>
      </c>
      <c r="E160" s="33">
        <v>247</v>
      </c>
      <c r="F160" s="116">
        <f t="shared" ref="F160:F173" si="47">(E160/E148-1)*100</f>
        <v>-14.236111111111116</v>
      </c>
      <c r="G160" s="12">
        <v>916</v>
      </c>
      <c r="H160" s="72">
        <f t="shared" si="44"/>
        <v>-7.193515704153997</v>
      </c>
      <c r="I160" s="77">
        <v>171971</v>
      </c>
      <c r="J160" s="72">
        <f t="shared" si="45"/>
        <v>-58.075077769218019</v>
      </c>
    </row>
    <row r="161" spans="1:10" s="1" customFormat="1" ht="12.65" customHeight="1">
      <c r="A161" s="45" t="s">
        <v>1</v>
      </c>
      <c r="B161" s="8"/>
      <c r="C161" s="146">
        <v>4</v>
      </c>
      <c r="D161" s="138">
        <f t="shared" si="46"/>
        <v>-5</v>
      </c>
      <c r="E161" s="140">
        <v>222</v>
      </c>
      <c r="F161" s="116">
        <f t="shared" si="47"/>
        <v>-55.600000000000009</v>
      </c>
      <c r="G161" s="12">
        <v>929</v>
      </c>
      <c r="H161" s="72">
        <f t="shared" si="44"/>
        <v>-21.470836855452234</v>
      </c>
      <c r="I161" s="77">
        <v>159110</v>
      </c>
      <c r="J161" s="72">
        <f t="shared" si="45"/>
        <v>-41.123577211704976</v>
      </c>
    </row>
    <row r="162" spans="1:10" s="1" customFormat="1" ht="19.5" customHeight="1">
      <c r="A162" s="45" t="s">
        <v>267</v>
      </c>
      <c r="B162" s="26"/>
      <c r="C162" s="133">
        <v>4</v>
      </c>
      <c r="D162" s="112">
        <v>0</v>
      </c>
      <c r="E162" s="76">
        <v>2082</v>
      </c>
      <c r="F162" s="116">
        <f t="shared" si="47"/>
        <v>20720</v>
      </c>
      <c r="G162" s="41">
        <v>899</v>
      </c>
      <c r="H162" s="96">
        <f t="shared" si="44"/>
        <v>-16.449814126394045</v>
      </c>
      <c r="I162" s="77">
        <v>685987</v>
      </c>
      <c r="J162" s="96">
        <f t="shared" si="45"/>
        <v>145.37481176247553</v>
      </c>
    </row>
    <row r="163" spans="1:10" s="1" customFormat="1" ht="12.65" customHeight="1">
      <c r="A163" s="45" t="s">
        <v>3</v>
      </c>
      <c r="B163" s="26"/>
      <c r="C163" s="133">
        <v>4</v>
      </c>
      <c r="D163" s="77">
        <f t="shared" si="46"/>
        <v>1</v>
      </c>
      <c r="E163" s="33">
        <v>250</v>
      </c>
      <c r="F163" s="116">
        <f t="shared" si="47"/>
        <v>56.25</v>
      </c>
      <c r="G163" s="12">
        <v>1045</v>
      </c>
      <c r="H163" s="96">
        <f t="shared" si="44"/>
        <v>-2.4276377217553713</v>
      </c>
      <c r="I163" s="77">
        <v>173330</v>
      </c>
      <c r="J163" s="96">
        <f t="shared" si="45"/>
        <v>-31.401727126653313</v>
      </c>
    </row>
    <row r="164" spans="1:10" s="1" customFormat="1">
      <c r="A164" s="45" t="s">
        <v>4</v>
      </c>
      <c r="B164" s="26"/>
      <c r="C164" s="133">
        <v>4</v>
      </c>
      <c r="D164" s="77">
        <f t="shared" si="46"/>
        <v>-1</v>
      </c>
      <c r="E164" s="33">
        <v>103</v>
      </c>
      <c r="F164" s="116">
        <f t="shared" si="47"/>
        <v>-86.44736842105263</v>
      </c>
      <c r="G164" s="12">
        <v>897</v>
      </c>
      <c r="H164" s="96">
        <f t="shared" si="44"/>
        <v>-23.004291845493562</v>
      </c>
      <c r="I164" s="77">
        <v>383704</v>
      </c>
      <c r="J164" s="96">
        <f t="shared" si="45"/>
        <v>77.350903384746218</v>
      </c>
    </row>
    <row r="165" spans="1:10" s="1" customFormat="1" ht="12.65" customHeight="1">
      <c r="A165" s="45" t="s">
        <v>5</v>
      </c>
      <c r="B165" s="26"/>
      <c r="C165" s="133">
        <v>3</v>
      </c>
      <c r="D165" s="77">
        <f t="shared" si="46"/>
        <v>-5</v>
      </c>
      <c r="E165" s="33">
        <v>1545</v>
      </c>
      <c r="F165" s="116">
        <f t="shared" si="47"/>
        <v>15350</v>
      </c>
      <c r="G165" s="12">
        <v>1025</v>
      </c>
      <c r="H165" s="96">
        <f t="shared" si="44"/>
        <v>-5.1803885291396901</v>
      </c>
      <c r="I165" s="77">
        <v>199563</v>
      </c>
      <c r="J165" s="96">
        <f t="shared" si="45"/>
        <v>-9.6640291156659615</v>
      </c>
    </row>
    <row r="166" spans="1:10" s="1" customFormat="1" ht="12.65" customHeight="1">
      <c r="A166" s="45" t="s">
        <v>6</v>
      </c>
      <c r="B166" s="26"/>
      <c r="C166" s="133">
        <v>8</v>
      </c>
      <c r="D166" s="112">
        <v>0</v>
      </c>
      <c r="E166" s="33">
        <v>950</v>
      </c>
      <c r="F166" s="116">
        <f t="shared" si="47"/>
        <v>1483.3333333333335</v>
      </c>
      <c r="G166" s="12">
        <v>819</v>
      </c>
      <c r="H166" s="96">
        <f t="shared" si="44"/>
        <v>-20.175438596491226</v>
      </c>
      <c r="I166" s="77">
        <v>166259</v>
      </c>
      <c r="J166" s="96">
        <f t="shared" si="45"/>
        <v>-79.061766020817458</v>
      </c>
    </row>
    <row r="167" spans="1:10" s="1" customFormat="1" ht="12.65" customHeight="1">
      <c r="A167" s="45" t="s">
        <v>7</v>
      </c>
      <c r="B167" s="26"/>
      <c r="C167" s="133">
        <v>10</v>
      </c>
      <c r="D167" s="77">
        <f t="shared" si="46"/>
        <v>6</v>
      </c>
      <c r="E167" s="33">
        <v>685</v>
      </c>
      <c r="F167" s="116">
        <f t="shared" si="47"/>
        <v>34.31372549019607</v>
      </c>
      <c r="G167" s="12">
        <v>820</v>
      </c>
      <c r="H167" s="96">
        <f t="shared" si="44"/>
        <v>-18.081918081918079</v>
      </c>
      <c r="I167" s="77">
        <v>190202</v>
      </c>
      <c r="J167" s="96">
        <f t="shared" si="45"/>
        <v>-10.413919137872563</v>
      </c>
    </row>
    <row r="168" spans="1:10" s="1" customFormat="1" ht="12.65" customHeight="1">
      <c r="A168" s="45" t="s">
        <v>10</v>
      </c>
      <c r="B168" s="26"/>
      <c r="C168" s="133">
        <v>6</v>
      </c>
      <c r="D168" s="112">
        <v>0</v>
      </c>
      <c r="E168" s="33">
        <v>1599</v>
      </c>
      <c r="F168" s="116">
        <f t="shared" si="47"/>
        <v>203.41555977229601</v>
      </c>
      <c r="G168" s="12">
        <v>959</v>
      </c>
      <c r="H168" s="96">
        <f t="shared" si="44"/>
        <v>-1.7418032786885251</v>
      </c>
      <c r="I168" s="77">
        <v>155345</v>
      </c>
      <c r="J168" s="96">
        <f t="shared" si="45"/>
        <v>-0.34513064285393025</v>
      </c>
    </row>
    <row r="169" spans="1:10" s="1" customFormat="1" ht="12.65" customHeight="1">
      <c r="A169" s="45" t="s">
        <v>8</v>
      </c>
      <c r="B169" s="26"/>
      <c r="C169" s="139">
        <v>2</v>
      </c>
      <c r="D169" s="77">
        <f t="shared" si="46"/>
        <v>-2</v>
      </c>
      <c r="E169" s="140">
        <v>80</v>
      </c>
      <c r="F169" s="116">
        <f t="shared" si="47"/>
        <v>-76.67638483965014</v>
      </c>
      <c r="G169" s="135">
        <v>862</v>
      </c>
      <c r="H169" s="96">
        <f t="shared" si="44"/>
        <v>-21.278538812785385</v>
      </c>
      <c r="I169" s="138">
        <v>137884</v>
      </c>
      <c r="J169" s="96">
        <f t="shared" si="45"/>
        <v>-26.530438257626223</v>
      </c>
    </row>
    <row r="170" spans="1:10" ht="12" customHeight="1">
      <c r="A170" s="45" t="s">
        <v>9</v>
      </c>
      <c r="B170" s="16"/>
      <c r="C170" s="144">
        <v>3</v>
      </c>
      <c r="D170" s="77">
        <f t="shared" si="46"/>
        <v>-6</v>
      </c>
      <c r="E170" s="16">
        <v>24158</v>
      </c>
      <c r="F170" s="116">
        <f t="shared" si="47"/>
        <v>7979.5986622073588</v>
      </c>
      <c r="G170" s="135">
        <v>750</v>
      </c>
      <c r="H170" s="96">
        <f t="shared" si="44"/>
        <v>-27.325581395348841</v>
      </c>
      <c r="I170" s="16">
        <v>134377</v>
      </c>
      <c r="J170" s="96">
        <f t="shared" si="45"/>
        <v>-62.324557714413885</v>
      </c>
    </row>
    <row r="171" spans="1:10" s="1" customFormat="1" ht="12" customHeight="1">
      <c r="A171" s="45" t="s">
        <v>271</v>
      </c>
      <c r="B171" s="8"/>
      <c r="C171" s="111">
        <v>7</v>
      </c>
      <c r="D171" s="77">
        <f t="shared" ref="D171:D189" si="48">C171-C159</f>
        <v>5</v>
      </c>
      <c r="E171" s="33">
        <v>508</v>
      </c>
      <c r="F171" s="116">
        <f>(E171/E159-1)*100</f>
        <v>63.87096774193548</v>
      </c>
      <c r="G171" s="12">
        <v>864</v>
      </c>
      <c r="H171" s="72">
        <f t="shared" ref="H171:H189" si="49">(G171/G159-1)*100</f>
        <v>-7.4946466809421857</v>
      </c>
      <c r="I171" s="77">
        <v>315149</v>
      </c>
      <c r="J171" s="72">
        <f t="shared" ref="J171:J193" si="50">(I171/I159-1)*100</f>
        <v>40.306301894352558</v>
      </c>
    </row>
    <row r="172" spans="1:10" s="1" customFormat="1" ht="12.65" customHeight="1">
      <c r="A172" s="45" t="s">
        <v>217</v>
      </c>
      <c r="B172" s="8"/>
      <c r="C172" s="111">
        <v>3</v>
      </c>
      <c r="D172" s="77">
        <f t="shared" si="48"/>
        <v>-7</v>
      </c>
      <c r="E172" s="33">
        <v>273</v>
      </c>
      <c r="F172" s="116">
        <f t="shared" si="47"/>
        <v>10.526315789473696</v>
      </c>
      <c r="G172" s="12">
        <v>782</v>
      </c>
      <c r="H172" s="72">
        <f t="shared" si="49"/>
        <v>-14.628820960698686</v>
      </c>
      <c r="I172" s="77">
        <v>116195</v>
      </c>
      <c r="J172" s="72">
        <f t="shared" si="50"/>
        <v>-32.433375394688632</v>
      </c>
    </row>
    <row r="173" spans="1:10" s="1" customFormat="1" ht="12.65" customHeight="1">
      <c r="A173" s="45" t="s">
        <v>1</v>
      </c>
      <c r="B173" s="8"/>
      <c r="C173" s="146">
        <v>11</v>
      </c>
      <c r="D173" s="77">
        <f t="shared" si="48"/>
        <v>7</v>
      </c>
      <c r="E173" s="140">
        <v>1135</v>
      </c>
      <c r="F173" s="116">
        <f t="shared" si="47"/>
        <v>411.26126126126127</v>
      </c>
      <c r="G173" s="12">
        <v>814</v>
      </c>
      <c r="H173" s="72">
        <f t="shared" si="49"/>
        <v>-12.378902045209905</v>
      </c>
      <c r="I173" s="77">
        <v>116997</v>
      </c>
      <c r="J173" s="72">
        <f t="shared" si="50"/>
        <v>-26.467852429137075</v>
      </c>
    </row>
    <row r="174" spans="1:10" s="1" customFormat="1" ht="19.5" customHeight="1">
      <c r="A174" s="45" t="s">
        <v>294</v>
      </c>
      <c r="B174" s="26"/>
      <c r="C174" s="133">
        <v>6</v>
      </c>
      <c r="D174" s="77">
        <f t="shared" si="48"/>
        <v>2</v>
      </c>
      <c r="E174" s="76">
        <v>910</v>
      </c>
      <c r="F174" s="116">
        <f t="shared" ref="F174:F189" si="51">(E174/E162-1)*100</f>
        <v>-56.292026897214221</v>
      </c>
      <c r="G174" s="41">
        <v>914</v>
      </c>
      <c r="H174" s="72">
        <f t="shared" si="49"/>
        <v>1.6685205784204626</v>
      </c>
      <c r="I174" s="77">
        <v>141078</v>
      </c>
      <c r="J174" s="72">
        <f t="shared" si="50"/>
        <v>-79.434304148620896</v>
      </c>
    </row>
    <row r="175" spans="1:10" s="1" customFormat="1" ht="12.65" customHeight="1">
      <c r="A175" s="45" t="s">
        <v>3</v>
      </c>
      <c r="B175" s="26"/>
      <c r="C175" s="133">
        <v>3</v>
      </c>
      <c r="D175" s="77">
        <f t="shared" si="48"/>
        <v>-1</v>
      </c>
      <c r="E175" s="33">
        <v>100</v>
      </c>
      <c r="F175" s="116">
        <f t="shared" si="51"/>
        <v>-60</v>
      </c>
      <c r="G175" s="12">
        <v>834</v>
      </c>
      <c r="H175" s="72">
        <f t="shared" si="49"/>
        <v>-20.191387559808614</v>
      </c>
      <c r="I175" s="77">
        <v>172641</v>
      </c>
      <c r="J175" s="72">
        <f t="shared" si="50"/>
        <v>-0.39750764437778141</v>
      </c>
    </row>
    <row r="176" spans="1:10" s="1" customFormat="1">
      <c r="A176" s="45" t="s">
        <v>4</v>
      </c>
      <c r="B176" s="26"/>
      <c r="C176" s="133">
        <v>3</v>
      </c>
      <c r="D176" s="77">
        <f t="shared" si="48"/>
        <v>-1</v>
      </c>
      <c r="E176" s="33">
        <v>592</v>
      </c>
      <c r="F176" s="116">
        <f t="shared" si="51"/>
        <v>474.75728155339806</v>
      </c>
      <c r="G176" s="12">
        <v>865</v>
      </c>
      <c r="H176" s="72">
        <f t="shared" si="49"/>
        <v>-3.5674470457079166</v>
      </c>
      <c r="I176" s="77">
        <v>192037</v>
      </c>
      <c r="J176" s="72">
        <f t="shared" si="50"/>
        <v>-49.951785751516795</v>
      </c>
    </row>
    <row r="177" spans="1:10" s="1" customFormat="1" ht="12.65" customHeight="1">
      <c r="A177" s="45" t="s">
        <v>5</v>
      </c>
      <c r="B177" s="26"/>
      <c r="C177" s="133">
        <v>3</v>
      </c>
      <c r="D177" s="112">
        <v>0</v>
      </c>
      <c r="E177" s="33">
        <v>570</v>
      </c>
      <c r="F177" s="116">
        <f t="shared" si="51"/>
        <v>-63.106796116504846</v>
      </c>
      <c r="G177" s="12">
        <v>882</v>
      </c>
      <c r="H177" s="72">
        <f t="shared" si="49"/>
        <v>-13.951219512195124</v>
      </c>
      <c r="I177" s="77">
        <v>129492</v>
      </c>
      <c r="J177" s="72">
        <f t="shared" si="50"/>
        <v>-35.112220201139486</v>
      </c>
    </row>
    <row r="178" spans="1:10" s="1" customFormat="1" ht="12.65" customHeight="1">
      <c r="A178" s="45" t="s">
        <v>6</v>
      </c>
      <c r="B178" s="26"/>
      <c r="C178" s="133">
        <v>4</v>
      </c>
      <c r="D178" s="77">
        <f t="shared" si="48"/>
        <v>-4</v>
      </c>
      <c r="E178" s="33">
        <v>389</v>
      </c>
      <c r="F178" s="116">
        <f t="shared" si="51"/>
        <v>-59.05263157894737</v>
      </c>
      <c r="G178" s="12">
        <v>727</v>
      </c>
      <c r="H178" s="72">
        <f t="shared" si="49"/>
        <v>-11.233211233211238</v>
      </c>
      <c r="I178" s="77">
        <v>135764</v>
      </c>
      <c r="J178" s="72">
        <f t="shared" si="50"/>
        <v>-18.341864199832791</v>
      </c>
    </row>
    <row r="179" spans="1:10" s="1" customFormat="1" ht="12.65" customHeight="1">
      <c r="A179" s="45" t="s">
        <v>7</v>
      </c>
      <c r="B179" s="26"/>
      <c r="C179" s="133">
        <v>4</v>
      </c>
      <c r="D179" s="77">
        <f t="shared" si="48"/>
        <v>-6</v>
      </c>
      <c r="E179" s="33">
        <v>3375</v>
      </c>
      <c r="F179" s="116">
        <f t="shared" si="51"/>
        <v>392.70072992700733</v>
      </c>
      <c r="G179" s="12">
        <v>827</v>
      </c>
      <c r="H179" s="72">
        <f t="shared" si="49"/>
        <v>0.85365853658536661</v>
      </c>
      <c r="I179" s="77">
        <v>136799</v>
      </c>
      <c r="J179" s="72">
        <f t="shared" si="50"/>
        <v>-28.076991829738908</v>
      </c>
    </row>
    <row r="180" spans="1:10" s="1" customFormat="1" ht="12.65" customHeight="1">
      <c r="A180" s="45" t="s">
        <v>10</v>
      </c>
      <c r="B180" s="26"/>
      <c r="C180" s="133">
        <v>8</v>
      </c>
      <c r="D180" s="77">
        <f t="shared" si="48"/>
        <v>2</v>
      </c>
      <c r="E180" s="33">
        <v>2447</v>
      </c>
      <c r="F180" s="116">
        <f t="shared" si="51"/>
        <v>53.033145716072539</v>
      </c>
      <c r="G180" s="12">
        <v>800</v>
      </c>
      <c r="H180" s="72">
        <f t="shared" si="49"/>
        <v>-16.579770594369137</v>
      </c>
      <c r="I180" s="77">
        <v>124113</v>
      </c>
      <c r="J180" s="72">
        <f t="shared" si="50"/>
        <v>-20.10492774147864</v>
      </c>
    </row>
    <row r="181" spans="1:10" s="1" customFormat="1" ht="12.65" customHeight="1">
      <c r="A181" s="45" t="s">
        <v>8</v>
      </c>
      <c r="B181" s="26"/>
      <c r="C181" s="139">
        <v>3</v>
      </c>
      <c r="D181" s="77">
        <f t="shared" si="48"/>
        <v>1</v>
      </c>
      <c r="E181" s="140">
        <v>130</v>
      </c>
      <c r="F181" s="116">
        <f t="shared" si="51"/>
        <v>62.5</v>
      </c>
      <c r="G181" s="135">
        <v>736</v>
      </c>
      <c r="H181" s="72">
        <f t="shared" si="49"/>
        <v>-14.617169373549888</v>
      </c>
      <c r="I181" s="138">
        <v>115477</v>
      </c>
      <c r="J181" s="72">
        <f t="shared" si="50"/>
        <v>-16.250616460212932</v>
      </c>
    </row>
    <row r="182" spans="1:10" ht="12" customHeight="1">
      <c r="A182" s="45" t="s">
        <v>9</v>
      </c>
      <c r="B182" s="16"/>
      <c r="C182" s="144">
        <v>4</v>
      </c>
      <c r="D182" s="77">
        <f t="shared" si="48"/>
        <v>1</v>
      </c>
      <c r="E182" s="140">
        <v>163</v>
      </c>
      <c r="F182" s="116">
        <f t="shared" si="51"/>
        <v>-99.325275271131716</v>
      </c>
      <c r="G182" s="135">
        <v>686</v>
      </c>
      <c r="H182" s="72">
        <f t="shared" si="49"/>
        <v>-8.5333333333333368</v>
      </c>
      <c r="I182" s="138">
        <v>178314</v>
      </c>
      <c r="J182" s="72">
        <f t="shared" si="50"/>
        <v>32.696815675301579</v>
      </c>
    </row>
    <row r="183" spans="1:10" s="1" customFormat="1" ht="12" customHeight="1">
      <c r="A183" s="45" t="s">
        <v>297</v>
      </c>
      <c r="B183" s="8"/>
      <c r="C183" s="111">
        <v>3</v>
      </c>
      <c r="D183" s="77">
        <f t="shared" si="48"/>
        <v>-4</v>
      </c>
      <c r="E183" s="33">
        <v>30</v>
      </c>
      <c r="F183" s="116">
        <f t="shared" si="51"/>
        <v>-94.094488188976371</v>
      </c>
      <c r="G183" s="12">
        <v>721</v>
      </c>
      <c r="H183" s="72">
        <f t="shared" si="49"/>
        <v>-16.550925925925931</v>
      </c>
      <c r="I183" s="77">
        <v>168070</v>
      </c>
      <c r="J183" s="72">
        <f t="shared" si="50"/>
        <v>-46.669670536793703</v>
      </c>
    </row>
    <row r="184" spans="1:10" s="1" customFormat="1" ht="12.65" customHeight="1">
      <c r="A184" s="45" t="s">
        <v>217</v>
      </c>
      <c r="B184" s="8"/>
      <c r="C184" s="111">
        <v>4</v>
      </c>
      <c r="D184" s="77">
        <f t="shared" si="48"/>
        <v>1</v>
      </c>
      <c r="E184" s="33">
        <v>400</v>
      </c>
      <c r="F184" s="116">
        <f t="shared" si="51"/>
        <v>46.520146520146511</v>
      </c>
      <c r="G184" s="12">
        <v>682</v>
      </c>
      <c r="H184" s="72">
        <f t="shared" si="49"/>
        <v>-12.787723785166239</v>
      </c>
      <c r="I184" s="77">
        <v>151180</v>
      </c>
      <c r="J184" s="72">
        <f t="shared" si="50"/>
        <v>30.108868712078831</v>
      </c>
    </row>
    <row r="185" spans="1:10" s="1" customFormat="1" ht="12.65" customHeight="1">
      <c r="A185" s="45" t="s">
        <v>1</v>
      </c>
      <c r="B185" s="8"/>
      <c r="C185" s="139">
        <v>3</v>
      </c>
      <c r="D185" s="77">
        <f t="shared" si="48"/>
        <v>-8</v>
      </c>
      <c r="E185" s="140">
        <v>122</v>
      </c>
      <c r="F185" s="116">
        <f t="shared" si="51"/>
        <v>-89.251101321585907</v>
      </c>
      <c r="G185" s="12">
        <v>859</v>
      </c>
      <c r="H185" s="72">
        <f t="shared" si="49"/>
        <v>5.5282555282555323</v>
      </c>
      <c r="I185" s="77">
        <v>223631</v>
      </c>
      <c r="J185" s="72">
        <f t="shared" si="50"/>
        <v>91.142507927553694</v>
      </c>
    </row>
    <row r="186" spans="1:10" s="1" customFormat="1" ht="19.5" customHeight="1">
      <c r="A186" s="45" t="s">
        <v>301</v>
      </c>
      <c r="B186" s="26"/>
      <c r="C186" s="133">
        <v>4</v>
      </c>
      <c r="D186" s="77">
        <f t="shared" si="48"/>
        <v>-2</v>
      </c>
      <c r="E186" s="76">
        <v>333</v>
      </c>
      <c r="F186" s="116">
        <f t="shared" si="51"/>
        <v>-63.406593406593402</v>
      </c>
      <c r="G186" s="41">
        <v>748</v>
      </c>
      <c r="H186" s="72">
        <f t="shared" si="49"/>
        <v>-18.16192560175055</v>
      </c>
      <c r="I186" s="77">
        <v>192779</v>
      </c>
      <c r="J186" s="72">
        <f t="shared" si="50"/>
        <v>36.647103021023831</v>
      </c>
    </row>
    <row r="187" spans="1:10" s="1" customFormat="1" ht="12.65" customHeight="1">
      <c r="A187" s="45" t="s">
        <v>3</v>
      </c>
      <c r="B187" s="26"/>
      <c r="C187" s="133">
        <v>4</v>
      </c>
      <c r="D187" s="77">
        <f t="shared" si="48"/>
        <v>1</v>
      </c>
      <c r="E187" s="33">
        <v>304</v>
      </c>
      <c r="F187" s="116">
        <f t="shared" si="51"/>
        <v>204</v>
      </c>
      <c r="G187" s="12">
        <v>724</v>
      </c>
      <c r="H187" s="72">
        <f t="shared" si="49"/>
        <v>-13.189448441246999</v>
      </c>
      <c r="I187" s="77">
        <v>127755</v>
      </c>
      <c r="J187" s="72">
        <f t="shared" si="50"/>
        <v>-25.999617703789944</v>
      </c>
    </row>
    <row r="188" spans="1:10" s="1" customFormat="1">
      <c r="A188" s="45" t="s">
        <v>4</v>
      </c>
      <c r="B188" s="26"/>
      <c r="C188" s="133">
        <v>4</v>
      </c>
      <c r="D188" s="77">
        <f t="shared" si="48"/>
        <v>1</v>
      </c>
      <c r="E188" s="33">
        <v>40</v>
      </c>
      <c r="F188" s="116">
        <f t="shared" si="51"/>
        <v>-93.243243243243242</v>
      </c>
      <c r="G188" s="12">
        <v>824</v>
      </c>
      <c r="H188" s="72">
        <f t="shared" si="49"/>
        <v>-4.739884393063587</v>
      </c>
      <c r="I188" s="77">
        <v>126861</v>
      </c>
      <c r="J188" s="72">
        <f t="shared" si="50"/>
        <v>-33.939292948754662</v>
      </c>
    </row>
    <row r="189" spans="1:10" s="1" customFormat="1" ht="12.65" customHeight="1">
      <c r="A189" s="45" t="s">
        <v>5</v>
      </c>
      <c r="B189" s="26"/>
      <c r="C189" s="133">
        <v>5</v>
      </c>
      <c r="D189" s="77">
        <f t="shared" si="48"/>
        <v>2</v>
      </c>
      <c r="E189" s="33">
        <v>114</v>
      </c>
      <c r="F189" s="116">
        <f t="shared" si="51"/>
        <v>-80</v>
      </c>
      <c r="G189" s="12">
        <v>787</v>
      </c>
      <c r="H189" s="72">
        <f t="shared" si="49"/>
        <v>-10.770975056689347</v>
      </c>
      <c r="I189" s="77">
        <v>120068</v>
      </c>
      <c r="J189" s="72">
        <f t="shared" si="50"/>
        <v>-7.2776696629907605</v>
      </c>
    </row>
    <row r="190" spans="1:10" s="1" customFormat="1" ht="12.65" customHeight="1">
      <c r="A190" s="45" t="s">
        <v>6</v>
      </c>
      <c r="B190" s="26"/>
      <c r="C190" s="133">
        <v>8</v>
      </c>
      <c r="D190" s="77">
        <f t="shared" ref="D190:D199" si="52">C190-C178</f>
        <v>4</v>
      </c>
      <c r="E190" s="33">
        <v>394</v>
      </c>
      <c r="F190" s="116">
        <f t="shared" ref="F190:F199" si="53">(E190/E178-1)*100</f>
        <v>1.2853470437018011</v>
      </c>
      <c r="G190" s="12">
        <v>632</v>
      </c>
      <c r="H190" s="72">
        <f t="shared" ref="H190:H199" si="54">(G190/G178-1)*100</f>
        <v>-13.067400275103157</v>
      </c>
      <c r="I190" s="77">
        <v>97896</v>
      </c>
      <c r="J190" s="72">
        <f t="shared" si="50"/>
        <v>-27.892519371851154</v>
      </c>
    </row>
    <row r="191" spans="1:10" s="1" customFormat="1" ht="12.65" customHeight="1">
      <c r="A191" s="45" t="s">
        <v>7</v>
      </c>
      <c r="B191" s="26"/>
      <c r="C191" s="133">
        <v>1</v>
      </c>
      <c r="D191" s="77">
        <f t="shared" si="52"/>
        <v>-3</v>
      </c>
      <c r="E191" s="33">
        <v>10</v>
      </c>
      <c r="F191" s="116">
        <f t="shared" si="53"/>
        <v>-99.703703703703709</v>
      </c>
      <c r="G191" s="12">
        <v>673</v>
      </c>
      <c r="H191" s="72">
        <f t="shared" si="54"/>
        <v>-18.621523579201938</v>
      </c>
      <c r="I191" s="77">
        <v>270898</v>
      </c>
      <c r="J191" s="72">
        <f t="shared" si="50"/>
        <v>98.026301361852063</v>
      </c>
    </row>
    <row r="192" spans="1:10" s="1" customFormat="1" ht="12.65" customHeight="1">
      <c r="A192" s="45" t="s">
        <v>10</v>
      </c>
      <c r="B192" s="26"/>
      <c r="C192" s="133">
        <v>7</v>
      </c>
      <c r="D192" s="77">
        <f t="shared" si="52"/>
        <v>-1</v>
      </c>
      <c r="E192" s="33">
        <v>367</v>
      </c>
      <c r="F192" s="116">
        <f t="shared" si="53"/>
        <v>-85.002043318348996</v>
      </c>
      <c r="G192" s="12">
        <v>742</v>
      </c>
      <c r="H192" s="72">
        <f t="shared" si="54"/>
        <v>-7.2500000000000009</v>
      </c>
      <c r="I192" s="77">
        <v>106241</v>
      </c>
      <c r="J192" s="72">
        <f t="shared" si="50"/>
        <v>-14.399780844875231</v>
      </c>
    </row>
    <row r="193" spans="1:10" s="1" customFormat="1" ht="12.65" customHeight="1">
      <c r="A193" s="45" t="s">
        <v>8</v>
      </c>
      <c r="B193" s="26"/>
      <c r="C193" s="139">
        <v>2</v>
      </c>
      <c r="D193" s="77">
        <f t="shared" si="52"/>
        <v>-1</v>
      </c>
      <c r="E193" s="140">
        <v>265</v>
      </c>
      <c r="F193" s="116">
        <f t="shared" si="53"/>
        <v>103.84615384615384</v>
      </c>
      <c r="G193" s="135">
        <v>711</v>
      </c>
      <c r="H193" s="72">
        <f t="shared" si="54"/>
        <v>-3.3967391304347783</v>
      </c>
      <c r="I193" s="138">
        <v>141650</v>
      </c>
      <c r="J193" s="72">
        <f t="shared" si="50"/>
        <v>22.665119461018215</v>
      </c>
    </row>
    <row r="194" spans="1:10" ht="12" customHeight="1">
      <c r="A194" s="45" t="s">
        <v>9</v>
      </c>
      <c r="B194" s="16"/>
      <c r="C194" s="139">
        <v>4</v>
      </c>
      <c r="D194" s="77">
        <f t="shared" si="52"/>
        <v>0</v>
      </c>
      <c r="E194" s="140">
        <v>677</v>
      </c>
      <c r="F194" s="116">
        <f t="shared" si="53"/>
        <v>315.3374233128834</v>
      </c>
      <c r="G194" s="135">
        <v>699</v>
      </c>
      <c r="H194" s="72">
        <f t="shared" si="54"/>
        <v>1.895043731778423</v>
      </c>
      <c r="I194" s="138">
        <v>385353</v>
      </c>
      <c r="J194" s="72">
        <f t="shared" ref="J194:J199" si="55">(I194/I182-1)*100</f>
        <v>116.10922305595746</v>
      </c>
    </row>
    <row r="195" spans="1:10" s="1" customFormat="1" ht="12" customHeight="1">
      <c r="A195" s="45" t="s">
        <v>302</v>
      </c>
      <c r="B195" s="8"/>
      <c r="C195" s="111">
        <v>6</v>
      </c>
      <c r="D195" s="77">
        <f t="shared" si="52"/>
        <v>3</v>
      </c>
      <c r="E195" s="33">
        <v>1145</v>
      </c>
      <c r="F195" s="116">
        <f t="shared" si="53"/>
        <v>3716.6666666666665</v>
      </c>
      <c r="G195" s="12">
        <v>675</v>
      </c>
      <c r="H195" s="72">
        <f t="shared" si="54"/>
        <v>-6.3800277392510374</v>
      </c>
      <c r="I195" s="77">
        <v>126927</v>
      </c>
      <c r="J195" s="72">
        <f t="shared" si="55"/>
        <v>-24.479681085262094</v>
      </c>
    </row>
    <row r="196" spans="1:10" s="1" customFormat="1" ht="12.65" customHeight="1">
      <c r="A196" s="45" t="s">
        <v>217</v>
      </c>
      <c r="B196" s="8"/>
      <c r="C196" s="111">
        <v>5</v>
      </c>
      <c r="D196" s="77">
        <f t="shared" si="52"/>
        <v>1</v>
      </c>
      <c r="E196" s="33">
        <v>127</v>
      </c>
      <c r="F196" s="116">
        <f t="shared" si="53"/>
        <v>-68.25</v>
      </c>
      <c r="G196" s="12">
        <v>723</v>
      </c>
      <c r="H196" s="72">
        <f t="shared" si="54"/>
        <v>6.011730205278587</v>
      </c>
      <c r="I196" s="77">
        <v>163516</v>
      </c>
      <c r="J196" s="72">
        <f t="shared" si="55"/>
        <v>8.159809498610926</v>
      </c>
    </row>
    <row r="197" spans="1:10" s="1" customFormat="1" ht="12.65" customHeight="1">
      <c r="A197" s="45" t="s">
        <v>1</v>
      </c>
      <c r="B197" s="8"/>
      <c r="C197" s="111">
        <v>5</v>
      </c>
      <c r="D197" s="77">
        <f t="shared" si="52"/>
        <v>2</v>
      </c>
      <c r="E197" s="33">
        <v>288</v>
      </c>
      <c r="F197" s="116">
        <f t="shared" si="53"/>
        <v>136.0655737704918</v>
      </c>
      <c r="G197" s="12">
        <v>746</v>
      </c>
      <c r="H197" s="72">
        <f t="shared" si="54"/>
        <v>-13.154831199068685</v>
      </c>
      <c r="I197" s="77">
        <v>175899</v>
      </c>
      <c r="J197" s="72">
        <f t="shared" si="55"/>
        <v>-21.344089146853516</v>
      </c>
    </row>
    <row r="198" spans="1:10" s="1" customFormat="1" ht="18.75" customHeight="1">
      <c r="A198" s="45" t="s">
        <v>2</v>
      </c>
      <c r="B198" s="8"/>
      <c r="C198" s="111">
        <v>4</v>
      </c>
      <c r="D198" s="112">
        <v>0</v>
      </c>
      <c r="E198" s="33">
        <v>51</v>
      </c>
      <c r="F198" s="116">
        <f t="shared" si="53"/>
        <v>-84.684684684684683</v>
      </c>
      <c r="G198" s="12">
        <v>695</v>
      </c>
      <c r="H198" s="72">
        <f t="shared" si="54"/>
        <v>-7.0855614973261982</v>
      </c>
      <c r="I198" s="77">
        <v>103344</v>
      </c>
      <c r="J198" s="72">
        <f t="shared" si="55"/>
        <v>-46.392501257917097</v>
      </c>
    </row>
    <row r="199" spans="1:10" s="1" customFormat="1" ht="12.65" customHeight="1">
      <c r="A199" s="45" t="s">
        <v>3</v>
      </c>
      <c r="B199" s="8"/>
      <c r="C199" s="111">
        <v>1</v>
      </c>
      <c r="D199" s="77">
        <f t="shared" si="52"/>
        <v>-3</v>
      </c>
      <c r="E199" s="33">
        <v>13</v>
      </c>
      <c r="F199" s="116">
        <f t="shared" si="53"/>
        <v>-95.723684210526315</v>
      </c>
      <c r="G199" s="12">
        <v>671</v>
      </c>
      <c r="H199" s="72">
        <f t="shared" si="54"/>
        <v>-7.320441988950277</v>
      </c>
      <c r="I199" s="77">
        <v>115852</v>
      </c>
      <c r="J199" s="72">
        <f t="shared" si="55"/>
        <v>-9.3170521701694593</v>
      </c>
    </row>
    <row r="200" spans="1:10" s="1" customFormat="1" ht="12.65" customHeight="1">
      <c r="A200" s="45" t="s">
        <v>4</v>
      </c>
      <c r="B200" s="8"/>
      <c r="C200" s="111">
        <v>4</v>
      </c>
      <c r="D200" s="112">
        <v>0</v>
      </c>
      <c r="E200" s="33">
        <v>140</v>
      </c>
      <c r="F200" s="116">
        <f t="shared" ref="F200:F205" si="56">(E200/E188-1)*100</f>
        <v>250</v>
      </c>
      <c r="G200" s="12">
        <v>763</v>
      </c>
      <c r="H200" s="72">
        <f t="shared" ref="H200:H205" si="57">(G200/G188-1)*100</f>
        <v>-7.402912621359226</v>
      </c>
      <c r="I200" s="77">
        <v>108065</v>
      </c>
      <c r="J200" s="72">
        <f t="shared" ref="J200:J205" si="58">(I200/I188-1)*100</f>
        <v>-14.816216173607334</v>
      </c>
    </row>
    <row r="201" spans="1:10" s="1" customFormat="1" ht="12.65" customHeight="1">
      <c r="A201" s="45" t="s">
        <v>5</v>
      </c>
      <c r="B201" s="26"/>
      <c r="C201" s="133">
        <v>2</v>
      </c>
      <c r="D201" s="77">
        <f t="shared" ref="D201:D204" si="59">C201-C189</f>
        <v>-3</v>
      </c>
      <c r="E201" s="33">
        <v>185</v>
      </c>
      <c r="F201" s="116">
        <f t="shared" si="56"/>
        <v>62.280701754385959</v>
      </c>
      <c r="G201" s="12">
        <v>712</v>
      </c>
      <c r="H201" s="72">
        <f t="shared" si="57"/>
        <v>-9.5298602287166467</v>
      </c>
      <c r="I201" s="77">
        <v>124019</v>
      </c>
      <c r="J201" s="72">
        <f t="shared" si="58"/>
        <v>3.2906353066595617</v>
      </c>
    </row>
    <row r="202" spans="1:10" s="1" customFormat="1" ht="12.65" customHeight="1">
      <c r="A202" s="45" t="s">
        <v>6</v>
      </c>
      <c r="B202" s="26"/>
      <c r="C202" s="133">
        <v>1</v>
      </c>
      <c r="D202" s="77">
        <f t="shared" si="59"/>
        <v>-7</v>
      </c>
      <c r="E202" s="33">
        <v>30</v>
      </c>
      <c r="F202" s="116">
        <f t="shared" si="56"/>
        <v>-92.385786802030452</v>
      </c>
      <c r="G202" s="12">
        <v>726</v>
      </c>
      <c r="H202" s="72">
        <f t="shared" si="57"/>
        <v>14.873417721518978</v>
      </c>
      <c r="I202" s="77">
        <v>126049</v>
      </c>
      <c r="J202" s="72">
        <f t="shared" si="58"/>
        <v>28.758069788346809</v>
      </c>
    </row>
    <row r="203" spans="1:10" s="1" customFormat="1" ht="12.65" customHeight="1">
      <c r="A203" s="45" t="s">
        <v>7</v>
      </c>
      <c r="B203" s="26"/>
      <c r="C203" s="133">
        <v>4</v>
      </c>
      <c r="D203" s="77">
        <f t="shared" si="59"/>
        <v>3</v>
      </c>
      <c r="E203" s="33">
        <v>205</v>
      </c>
      <c r="F203" s="116">
        <f t="shared" si="56"/>
        <v>1950</v>
      </c>
      <c r="G203" s="12">
        <v>649</v>
      </c>
      <c r="H203" s="72">
        <f t="shared" si="57"/>
        <v>-3.5661218424962837</v>
      </c>
      <c r="I203" s="77">
        <v>85063</v>
      </c>
      <c r="J203" s="72">
        <f t="shared" si="58"/>
        <v>-68.599620521377048</v>
      </c>
    </row>
    <row r="204" spans="1:10" s="1" customFormat="1" ht="12.65" customHeight="1">
      <c r="A204" s="45" t="s">
        <v>10</v>
      </c>
      <c r="B204" s="26"/>
      <c r="C204" s="133">
        <v>1</v>
      </c>
      <c r="D204" s="77">
        <f t="shared" si="59"/>
        <v>-6</v>
      </c>
      <c r="E204" s="33">
        <v>10</v>
      </c>
      <c r="F204" s="116">
        <f t="shared" si="56"/>
        <v>-97.275204359673026</v>
      </c>
      <c r="G204" s="12">
        <v>683</v>
      </c>
      <c r="H204" s="72">
        <f t="shared" si="57"/>
        <v>-7.9514824797843664</v>
      </c>
      <c r="I204" s="77">
        <v>111235</v>
      </c>
      <c r="J204" s="72">
        <f t="shared" si="58"/>
        <v>4.7006334654229542</v>
      </c>
    </row>
    <row r="205" spans="1:10" s="1" customFormat="1" ht="12.65" customHeight="1">
      <c r="A205" s="45" t="s">
        <v>8</v>
      </c>
      <c r="B205" s="26"/>
      <c r="C205" s="133">
        <v>2</v>
      </c>
      <c r="D205" s="112">
        <v>0</v>
      </c>
      <c r="E205" s="33">
        <v>89</v>
      </c>
      <c r="F205" s="116">
        <f t="shared" si="56"/>
        <v>-66.415094339622655</v>
      </c>
      <c r="G205" s="12">
        <v>693</v>
      </c>
      <c r="H205" s="72">
        <f t="shared" si="57"/>
        <v>-2.5316455696202556</v>
      </c>
      <c r="I205" s="77">
        <v>594484</v>
      </c>
      <c r="J205" s="72">
        <f t="shared" si="58"/>
        <v>319.68513942816799</v>
      </c>
    </row>
    <row r="206" spans="1:10" ht="12" customHeight="1">
      <c r="A206" s="45" t="s">
        <v>9</v>
      </c>
      <c r="B206" s="16"/>
      <c r="C206" s="133">
        <v>5</v>
      </c>
      <c r="D206" s="77">
        <f t="shared" ref="D206:D210" si="60">C206-C194</f>
        <v>1</v>
      </c>
      <c r="E206" s="33">
        <v>283</v>
      </c>
      <c r="F206" s="116">
        <f t="shared" ref="F206:F211" si="61">(E206/E194-1)*100</f>
        <v>-58.197932053175784</v>
      </c>
      <c r="G206" s="12">
        <v>710</v>
      </c>
      <c r="H206" s="72">
        <f t="shared" ref="H206:H211" si="62">(G206/G194-1)*100</f>
        <v>1.5736766809728131</v>
      </c>
      <c r="I206" s="77">
        <v>171666</v>
      </c>
      <c r="J206" s="72">
        <f t="shared" ref="J206:J211" si="63">(I206/I194-1)*100</f>
        <v>-55.452273629633098</v>
      </c>
    </row>
    <row r="207" spans="1:10" s="1" customFormat="1" ht="12" customHeight="1">
      <c r="A207" s="45" t="s">
        <v>358</v>
      </c>
      <c r="B207" s="8"/>
      <c r="C207" s="133">
        <v>5</v>
      </c>
      <c r="D207" s="77">
        <f t="shared" si="60"/>
        <v>-1</v>
      </c>
      <c r="E207" s="76">
        <v>184</v>
      </c>
      <c r="F207" s="116">
        <f t="shared" si="61"/>
        <v>-83.930131004366814</v>
      </c>
      <c r="G207" s="41">
        <v>605</v>
      </c>
      <c r="H207" s="96">
        <f t="shared" si="62"/>
        <v>-10.370370370370374</v>
      </c>
      <c r="I207" s="77">
        <v>128487</v>
      </c>
      <c r="J207" s="96">
        <f t="shared" si="63"/>
        <v>1.2290529201824718</v>
      </c>
    </row>
    <row r="208" spans="1:10" s="1" customFormat="1" ht="12.65" customHeight="1">
      <c r="A208" s="45" t="s">
        <v>217</v>
      </c>
      <c r="B208" s="8"/>
      <c r="C208" s="133">
        <v>1</v>
      </c>
      <c r="D208" s="77">
        <f t="shared" si="60"/>
        <v>-4</v>
      </c>
      <c r="E208" s="76">
        <v>10</v>
      </c>
      <c r="F208" s="116">
        <f t="shared" si="61"/>
        <v>-92.125984251968504</v>
      </c>
      <c r="G208" s="41">
        <v>688</v>
      </c>
      <c r="H208" s="96">
        <f t="shared" si="62"/>
        <v>-4.8409405255878335</v>
      </c>
      <c r="I208" s="77">
        <v>115834</v>
      </c>
      <c r="J208" s="96">
        <f t="shared" si="63"/>
        <v>-29.160449130360334</v>
      </c>
    </row>
    <row r="209" spans="1:10" s="1" customFormat="1" ht="12.65" customHeight="1">
      <c r="A209" s="45" t="s">
        <v>1</v>
      </c>
      <c r="B209" s="8"/>
      <c r="C209" s="133">
        <v>4</v>
      </c>
      <c r="D209" s="77">
        <f t="shared" si="60"/>
        <v>-1</v>
      </c>
      <c r="E209" s="76">
        <v>115</v>
      </c>
      <c r="F209" s="116">
        <f t="shared" si="61"/>
        <v>-60.069444444444443</v>
      </c>
      <c r="G209" s="41">
        <v>786</v>
      </c>
      <c r="H209" s="96">
        <f t="shared" si="62"/>
        <v>5.3619302949061698</v>
      </c>
      <c r="I209" s="77">
        <v>166801</v>
      </c>
      <c r="J209" s="96">
        <f t="shared" si="63"/>
        <v>-5.1722863688821397</v>
      </c>
    </row>
    <row r="210" spans="1:10" s="1" customFormat="1" ht="18.75" customHeight="1">
      <c r="A210" s="45" t="s">
        <v>2</v>
      </c>
      <c r="B210" s="8"/>
      <c r="C210" s="111">
        <v>6</v>
      </c>
      <c r="D210" s="77">
        <f t="shared" si="60"/>
        <v>2</v>
      </c>
      <c r="E210" s="33">
        <v>245</v>
      </c>
      <c r="F210" s="116">
        <f t="shared" si="61"/>
        <v>380.39215686274508</v>
      </c>
      <c r="G210" s="12">
        <v>680</v>
      </c>
      <c r="H210" s="72">
        <f t="shared" si="62"/>
        <v>-2.1582733812949617</v>
      </c>
      <c r="I210" s="77">
        <v>104060</v>
      </c>
      <c r="J210" s="72">
        <f t="shared" si="63"/>
        <v>0.6928317076946966</v>
      </c>
    </row>
    <row r="211" spans="1:10" s="1" customFormat="1" ht="12.65" customHeight="1">
      <c r="A211" s="45" t="s">
        <v>3</v>
      </c>
      <c r="B211" s="8"/>
      <c r="C211" s="146">
        <v>1</v>
      </c>
      <c r="D211" s="112">
        <v>0</v>
      </c>
      <c r="E211" s="140">
        <v>10</v>
      </c>
      <c r="F211" s="205">
        <f t="shared" si="61"/>
        <v>-23.076923076923073</v>
      </c>
      <c r="G211" s="135">
        <v>802</v>
      </c>
      <c r="H211" s="237">
        <f t="shared" si="62"/>
        <v>19.523099850968695</v>
      </c>
      <c r="I211" s="138">
        <v>106917</v>
      </c>
      <c r="J211" s="237">
        <f t="shared" si="63"/>
        <v>-7.7124261989434784</v>
      </c>
    </row>
    <row r="212" spans="1:10" s="1" customFormat="1" ht="12.65" customHeight="1">
      <c r="A212" s="45" t="s">
        <v>4</v>
      </c>
      <c r="B212" s="8"/>
      <c r="C212" s="146">
        <v>8</v>
      </c>
      <c r="D212" s="138">
        <f t="shared" ref="D212:D218" si="64">C212-C200</f>
        <v>4</v>
      </c>
      <c r="E212" s="140">
        <v>316</v>
      </c>
      <c r="F212" s="205">
        <f t="shared" ref="F212:F218" si="65">(E212/E200-1)*100</f>
        <v>125.71428571428571</v>
      </c>
      <c r="G212" s="135">
        <v>706</v>
      </c>
      <c r="H212" s="237">
        <f t="shared" ref="H212:H217" si="66">(G212/G200-1)*100</f>
        <v>-7.4705111402359137</v>
      </c>
      <c r="I212" s="138">
        <v>1588339</v>
      </c>
      <c r="J212" s="237">
        <f t="shared" ref="J212:J218" si="67">(I212/I200-1)*100</f>
        <v>1369.7996576134735</v>
      </c>
    </row>
    <row r="213" spans="1:10" s="1" customFormat="1" ht="12.65" customHeight="1">
      <c r="A213" s="45" t="s">
        <v>5</v>
      </c>
      <c r="B213" s="26"/>
      <c r="C213" s="139">
        <v>6</v>
      </c>
      <c r="D213" s="138">
        <f t="shared" si="64"/>
        <v>4</v>
      </c>
      <c r="E213" s="140">
        <v>1020</v>
      </c>
      <c r="F213" s="205">
        <f t="shared" si="65"/>
        <v>451.3513513513513</v>
      </c>
      <c r="G213" s="135">
        <v>714</v>
      </c>
      <c r="H213" s="237">
        <f t="shared" si="66"/>
        <v>0.28089887640450062</v>
      </c>
      <c r="I213" s="138">
        <v>109885</v>
      </c>
      <c r="J213" s="237">
        <f t="shared" si="67"/>
        <v>-11.396640837291061</v>
      </c>
    </row>
    <row r="214" spans="1:10" s="1" customFormat="1" ht="12.65" customHeight="1">
      <c r="A214" s="45" t="s">
        <v>6</v>
      </c>
      <c r="B214" s="26"/>
      <c r="C214" s="139">
        <v>3</v>
      </c>
      <c r="D214" s="138">
        <f t="shared" si="64"/>
        <v>2</v>
      </c>
      <c r="E214" s="140">
        <v>189</v>
      </c>
      <c r="F214" s="205">
        <f t="shared" si="65"/>
        <v>530</v>
      </c>
      <c r="G214" s="135">
        <v>639</v>
      </c>
      <c r="H214" s="237">
        <f t="shared" si="66"/>
        <v>-11.983471074380169</v>
      </c>
      <c r="I214" s="138">
        <v>92375</v>
      </c>
      <c r="J214" s="237">
        <f t="shared" si="67"/>
        <v>-26.71500765575292</v>
      </c>
    </row>
    <row r="215" spans="1:10" s="1" customFormat="1" ht="12.65" customHeight="1">
      <c r="A215" s="45" t="s">
        <v>7</v>
      </c>
      <c r="B215" s="26"/>
      <c r="C215" s="139">
        <v>4</v>
      </c>
      <c r="D215" s="112">
        <v>0</v>
      </c>
      <c r="E215" s="140">
        <v>80</v>
      </c>
      <c r="F215" s="205">
        <f t="shared" si="65"/>
        <v>-60.975609756097562</v>
      </c>
      <c r="G215" s="135">
        <v>679</v>
      </c>
      <c r="H215" s="237">
        <f t="shared" si="66"/>
        <v>4.6224961479198745</v>
      </c>
      <c r="I215" s="138">
        <v>115802</v>
      </c>
      <c r="J215" s="237">
        <f t="shared" si="67"/>
        <v>36.136745706123705</v>
      </c>
    </row>
    <row r="216" spans="1:10" s="1" customFormat="1" ht="12.65" customHeight="1">
      <c r="A216" s="45" t="s">
        <v>10</v>
      </c>
      <c r="B216" s="26"/>
      <c r="C216" s="139">
        <v>6</v>
      </c>
      <c r="D216" s="138">
        <f t="shared" si="64"/>
        <v>5</v>
      </c>
      <c r="E216" s="140">
        <v>180</v>
      </c>
      <c r="F216" s="205">
        <f t="shared" si="65"/>
        <v>1700</v>
      </c>
      <c r="G216" s="135">
        <v>733</v>
      </c>
      <c r="H216" s="237">
        <f t="shared" si="66"/>
        <v>7.3206442166910746</v>
      </c>
      <c r="I216" s="138">
        <v>95879</v>
      </c>
      <c r="J216" s="237">
        <f t="shared" si="67"/>
        <v>-13.805007416730341</v>
      </c>
    </row>
    <row r="217" spans="1:10" s="1" customFormat="1" ht="12.65" customHeight="1">
      <c r="A217" s="45" t="s">
        <v>8</v>
      </c>
      <c r="B217" s="26"/>
      <c r="C217" s="139">
        <v>2</v>
      </c>
      <c r="D217" s="112">
        <v>0</v>
      </c>
      <c r="E217" s="140">
        <v>1220</v>
      </c>
      <c r="F217" s="205">
        <f t="shared" si="65"/>
        <v>1270.7865168539327</v>
      </c>
      <c r="G217" s="135">
        <v>677</v>
      </c>
      <c r="H217" s="237">
        <f t="shared" si="66"/>
        <v>-2.3088023088023046</v>
      </c>
      <c r="I217" s="138">
        <v>145663</v>
      </c>
      <c r="J217" s="237">
        <f t="shared" si="67"/>
        <v>-75.497574367014082</v>
      </c>
    </row>
    <row r="218" spans="1:10" ht="12" customHeight="1">
      <c r="A218" s="45" t="s">
        <v>9</v>
      </c>
      <c r="B218" s="16"/>
      <c r="C218" s="133">
        <v>3</v>
      </c>
      <c r="D218" s="138">
        <f t="shared" si="64"/>
        <v>-2</v>
      </c>
      <c r="E218" s="33">
        <v>425</v>
      </c>
      <c r="F218" s="205">
        <f t="shared" si="65"/>
        <v>50.176678445229683</v>
      </c>
      <c r="G218" s="12">
        <v>696</v>
      </c>
      <c r="H218" s="237">
        <f>(G218/G206-1)*100</f>
        <v>-1.9718309859154903</v>
      </c>
      <c r="I218" s="138">
        <v>397595</v>
      </c>
      <c r="J218" s="237">
        <f t="shared" si="67"/>
        <v>131.60963731897991</v>
      </c>
    </row>
    <row r="219" spans="1:10" s="1" customFormat="1" ht="12" customHeight="1">
      <c r="A219" s="45" t="s">
        <v>369</v>
      </c>
      <c r="B219" s="8"/>
      <c r="C219" s="133">
        <v>6</v>
      </c>
      <c r="D219" s="138">
        <f t="shared" ref="D219" si="68">C219-C207</f>
        <v>1</v>
      </c>
      <c r="E219" s="33">
        <v>595</v>
      </c>
      <c r="F219" s="205">
        <f t="shared" ref="F219" si="69">(E219/E207-1)*100</f>
        <v>223.36956521739131</v>
      </c>
      <c r="G219" s="12">
        <v>635</v>
      </c>
      <c r="H219" s="237">
        <f t="shared" ref="H219" si="70">(G219/G207-1)*100</f>
        <v>4.9586776859504189</v>
      </c>
      <c r="I219" s="138">
        <v>104559</v>
      </c>
      <c r="J219" s="237">
        <f t="shared" ref="J219" si="71">(I219/I207-1)*100</f>
        <v>-18.622895701510657</v>
      </c>
    </row>
    <row r="220" spans="1:10" s="1" customFormat="1" ht="12.65" customHeight="1">
      <c r="A220" s="45" t="s">
        <v>217</v>
      </c>
      <c r="B220" s="8"/>
      <c r="C220" s="133">
        <v>3</v>
      </c>
      <c r="D220" s="138">
        <f t="shared" ref="D220" si="72">C220-C208</f>
        <v>2</v>
      </c>
      <c r="E220" s="33">
        <v>110</v>
      </c>
      <c r="F220" s="205">
        <f t="shared" ref="F220" si="73">(E220/E208-1)*100</f>
        <v>1000</v>
      </c>
      <c r="G220" s="12">
        <v>617</v>
      </c>
      <c r="H220" s="237">
        <f t="shared" ref="H220" si="74">(G220/G208-1)*100</f>
        <v>-10.319767441860462</v>
      </c>
      <c r="I220" s="138">
        <v>89979</v>
      </c>
      <c r="J220" s="237">
        <f t="shared" ref="J220" si="75">(I220/I208-1)*100</f>
        <v>-22.320734844691536</v>
      </c>
    </row>
    <row r="221" spans="1:10" s="1" customFormat="1" ht="12.65" customHeight="1">
      <c r="A221" s="45" t="s">
        <v>1</v>
      </c>
      <c r="B221" s="8"/>
      <c r="C221" s="133">
        <v>4</v>
      </c>
      <c r="D221" s="112">
        <v>0</v>
      </c>
      <c r="E221" s="33">
        <v>180</v>
      </c>
      <c r="F221" s="205">
        <f t="shared" ref="F221:F222" si="76">(E221/E209-1)*100</f>
        <v>56.521739130434788</v>
      </c>
      <c r="G221" s="12">
        <v>789</v>
      </c>
      <c r="H221" s="237">
        <f t="shared" ref="H221:H222" si="77">(G221/G209-1)*100</f>
        <v>0.38167938931297218</v>
      </c>
      <c r="I221" s="138">
        <v>132672</v>
      </c>
      <c r="J221" s="237">
        <f t="shared" ref="J221:J222" si="78">(I221/I209-1)*100</f>
        <v>-20.460908507742758</v>
      </c>
    </row>
    <row r="222" spans="1:10" s="1" customFormat="1" ht="18.75" customHeight="1">
      <c r="A222" s="45" t="s">
        <v>2</v>
      </c>
      <c r="B222" s="8"/>
      <c r="C222" s="111">
        <v>6</v>
      </c>
      <c r="D222" s="112">
        <v>0</v>
      </c>
      <c r="E222" s="33">
        <v>344</v>
      </c>
      <c r="F222" s="116">
        <f t="shared" si="76"/>
        <v>40.408163265306115</v>
      </c>
      <c r="G222" s="12">
        <v>650</v>
      </c>
      <c r="H222" s="72">
        <f t="shared" si="77"/>
        <v>-4.4117647058823479</v>
      </c>
      <c r="I222" s="77">
        <v>95467</v>
      </c>
      <c r="J222" s="72">
        <f t="shared" si="78"/>
        <v>-8.2577359215836985</v>
      </c>
    </row>
    <row r="223" spans="1:10" s="1" customFormat="1" ht="12.65" customHeight="1">
      <c r="A223" s="45" t="s">
        <v>3</v>
      </c>
      <c r="B223" s="8"/>
      <c r="C223" s="111">
        <v>6</v>
      </c>
      <c r="D223" s="77">
        <f t="shared" ref="D223" si="79">C223-C211</f>
        <v>5</v>
      </c>
      <c r="E223" s="33">
        <v>415</v>
      </c>
      <c r="F223" s="116">
        <f t="shared" ref="F223" si="80">(E223/E211-1)*100</f>
        <v>4050</v>
      </c>
      <c r="G223" s="12">
        <v>767</v>
      </c>
      <c r="H223" s="72">
        <f t="shared" ref="H223" si="81">(G223/G211-1)*100</f>
        <v>-4.3640897755610979</v>
      </c>
      <c r="I223" s="77">
        <v>104399</v>
      </c>
      <c r="J223" s="72">
        <f t="shared" ref="J223" si="82">(I223/I211-1)*100</f>
        <v>-2.355097879663659</v>
      </c>
    </row>
    <row r="224" spans="1:10" s="1" customFormat="1" ht="12.65" customHeight="1">
      <c r="A224" s="45" t="s">
        <v>4</v>
      </c>
      <c r="B224" s="8"/>
      <c r="C224" s="111">
        <v>3</v>
      </c>
      <c r="D224" s="77">
        <f t="shared" ref="D224" si="83">C224-C212</f>
        <v>-5</v>
      </c>
      <c r="E224" s="33">
        <v>260</v>
      </c>
      <c r="F224" s="116">
        <f t="shared" ref="F224" si="84">(E224/E212-1)*100</f>
        <v>-17.721518987341767</v>
      </c>
      <c r="G224" s="12">
        <v>690</v>
      </c>
      <c r="H224" s="72">
        <f t="shared" ref="H224" si="85">(G224/G212-1)*100</f>
        <v>-2.2662889518413554</v>
      </c>
      <c r="I224" s="77">
        <v>219527</v>
      </c>
      <c r="J224" s="72">
        <f t="shared" ref="J224" si="86">(I224/I212-1)*100</f>
        <v>-86.178832100703943</v>
      </c>
    </row>
    <row r="225" spans="1:10" s="1" customFormat="1" ht="12.65" customHeight="1">
      <c r="A225" s="45" t="s">
        <v>5</v>
      </c>
      <c r="B225" s="8"/>
      <c r="C225" s="111">
        <v>3</v>
      </c>
      <c r="D225" s="77">
        <f t="shared" ref="D225" si="87">C225-C213</f>
        <v>-3</v>
      </c>
      <c r="E225" s="33">
        <v>157</v>
      </c>
      <c r="F225" s="116">
        <f t="shared" ref="F225" si="88">(E225/E213-1)*100</f>
        <v>-84.607843137254903</v>
      </c>
      <c r="G225" s="12">
        <v>702</v>
      </c>
      <c r="H225" s="72">
        <f t="shared" ref="H225" si="89">(G225/G213-1)*100</f>
        <v>-1.6806722689075682</v>
      </c>
      <c r="I225" s="77">
        <v>112711</v>
      </c>
      <c r="J225" s="72">
        <f t="shared" ref="J225" si="90">(I225/I213-1)*100</f>
        <v>2.5717795877508332</v>
      </c>
    </row>
    <row r="226" spans="1:10" s="1" customFormat="1" ht="12.65" customHeight="1">
      <c r="A226" s="45" t="s">
        <v>6</v>
      </c>
      <c r="B226" s="8"/>
      <c r="C226" s="111">
        <v>3</v>
      </c>
      <c r="D226" s="112">
        <v>0</v>
      </c>
      <c r="E226" s="33">
        <v>120</v>
      </c>
      <c r="F226" s="116">
        <f t="shared" ref="F226:F228" si="91">(E226/E214-1)*100</f>
        <v>-36.507936507936513</v>
      </c>
      <c r="G226" s="12">
        <v>694</v>
      </c>
      <c r="H226" s="72">
        <f t="shared" ref="H226" si="92">(G226/G214-1)*100</f>
        <v>8.6071987480438104</v>
      </c>
      <c r="I226" s="77">
        <v>121268</v>
      </c>
      <c r="J226" s="72">
        <f t="shared" ref="J226" si="93">(I226/I214-1)*100</f>
        <v>31.277943166441148</v>
      </c>
    </row>
    <row r="227" spans="1:10" s="1" customFormat="1" ht="12.65" customHeight="1">
      <c r="A227" s="45" t="s">
        <v>7</v>
      </c>
      <c r="B227" s="8"/>
      <c r="C227" s="111">
        <v>0</v>
      </c>
      <c r="D227" s="77">
        <f t="shared" ref="D227:D228" si="94">C227-C215</f>
        <v>-4</v>
      </c>
      <c r="E227" s="112">
        <v>0</v>
      </c>
      <c r="F227" s="116" t="s">
        <v>403</v>
      </c>
      <c r="G227" s="12">
        <v>621</v>
      </c>
      <c r="H227" s="72">
        <f t="shared" ref="H227" si="95">(G227/G215-1)*100</f>
        <v>-8.5419734904271021</v>
      </c>
      <c r="I227" s="77">
        <v>184197</v>
      </c>
      <c r="J227" s="72">
        <f t="shared" ref="J227" si="96">(I227/I215-1)*100</f>
        <v>59.06201965423741</v>
      </c>
    </row>
    <row r="228" spans="1:10" s="1" customFormat="1" ht="12.65" customHeight="1">
      <c r="A228" s="45" t="s">
        <v>10</v>
      </c>
      <c r="B228" s="8"/>
      <c r="C228" s="111">
        <v>2</v>
      </c>
      <c r="D228" s="77">
        <f t="shared" si="94"/>
        <v>-4</v>
      </c>
      <c r="E228" s="112">
        <v>120</v>
      </c>
      <c r="F228" s="116">
        <f t="shared" si="91"/>
        <v>-33.333333333333336</v>
      </c>
      <c r="G228" s="12">
        <v>730</v>
      </c>
      <c r="H228" s="72">
        <f t="shared" ref="H228" si="97">(G228/G216-1)*100</f>
        <v>-0.40927694406548421</v>
      </c>
      <c r="I228" s="77">
        <v>117619</v>
      </c>
      <c r="J228" s="72">
        <f t="shared" ref="J228" si="98">(I228/I216-1)*100</f>
        <v>22.674412540806642</v>
      </c>
    </row>
    <row r="229" spans="1:10" s="1" customFormat="1" ht="12.65" customHeight="1">
      <c r="A229" s="45" t="s">
        <v>8</v>
      </c>
      <c r="B229" s="8"/>
      <c r="C229" s="111">
        <v>4</v>
      </c>
      <c r="D229" s="77">
        <f t="shared" ref="D229" si="99">C229-C217</f>
        <v>2</v>
      </c>
      <c r="E229" s="284">
        <v>46</v>
      </c>
      <c r="F229" s="116">
        <f t="shared" ref="F229" si="100">(E229/E217-1)*100</f>
        <v>-96.229508196721312</v>
      </c>
      <c r="G229" s="12">
        <v>718</v>
      </c>
      <c r="H229" s="72">
        <f t="shared" ref="H229" si="101">(G229/G217-1)*100</f>
        <v>6.056129985228953</v>
      </c>
      <c r="I229" s="77">
        <v>121279</v>
      </c>
      <c r="J229" s="72">
        <f t="shared" ref="J229" si="102">(I229/I217-1)*100</f>
        <v>-16.740009473922679</v>
      </c>
    </row>
    <row r="230" spans="1:10" ht="12" customHeight="1">
      <c r="A230" s="45" t="s">
        <v>9</v>
      </c>
      <c r="B230" s="8"/>
      <c r="C230" s="111">
        <v>3</v>
      </c>
      <c r="D230" s="112">
        <v>0</v>
      </c>
      <c r="E230" s="284">
        <v>1984</v>
      </c>
      <c r="F230" s="116">
        <f t="shared" ref="F230" si="103">(E230/E218-1)*100</f>
        <v>366.8235294117647</v>
      </c>
      <c r="G230" s="12">
        <v>622</v>
      </c>
      <c r="H230" s="72">
        <f t="shared" ref="H230" si="104">(G230/G218-1)*100</f>
        <v>-10.632183908045977</v>
      </c>
      <c r="I230" s="77">
        <v>81792</v>
      </c>
      <c r="J230" s="72">
        <f t="shared" ref="J230" si="105">(I230/I218-1)*100</f>
        <v>-79.42831273029087</v>
      </c>
    </row>
    <row r="231" spans="1:10" s="1" customFormat="1" ht="12" customHeight="1">
      <c r="A231" s="45" t="s">
        <v>398</v>
      </c>
      <c r="B231" s="8"/>
      <c r="C231" s="111">
        <v>6</v>
      </c>
      <c r="D231" s="112">
        <v>0</v>
      </c>
      <c r="E231" s="284">
        <v>1046</v>
      </c>
      <c r="F231" s="116">
        <f>(E231/E219-1)*100</f>
        <v>75.798319327731093</v>
      </c>
      <c r="G231" s="12">
        <v>666</v>
      </c>
      <c r="H231" s="72">
        <f t="shared" ref="H231" si="106">(G231/G219-1)*100</f>
        <v>4.8818897637795233</v>
      </c>
      <c r="I231" s="77">
        <v>168374</v>
      </c>
      <c r="J231" s="72">
        <f t="shared" ref="J231" si="107">(I231/I219-1)*100</f>
        <v>61.032527089968333</v>
      </c>
    </row>
    <row r="232" spans="1:10" s="1" customFormat="1" ht="12.65" customHeight="1">
      <c r="A232" s="45" t="s">
        <v>217</v>
      </c>
      <c r="B232" s="8"/>
      <c r="C232" s="111">
        <v>0</v>
      </c>
      <c r="D232" s="77">
        <f t="shared" ref="D232:D233" si="108">C232-C220</f>
        <v>-3</v>
      </c>
      <c r="E232" s="111">
        <v>0</v>
      </c>
      <c r="F232" s="116" t="s">
        <v>403</v>
      </c>
      <c r="G232" s="12">
        <v>589</v>
      </c>
      <c r="H232" s="72">
        <f t="shared" ref="H232:H234" si="109">(G232/G220-1)*100</f>
        <v>-4.5380875202593156</v>
      </c>
      <c r="I232" s="77">
        <v>195534</v>
      </c>
      <c r="J232" s="72">
        <f t="shared" ref="J232:J234" si="110">(I232/I220-1)*100</f>
        <v>117.31070583136062</v>
      </c>
    </row>
    <row r="233" spans="1:10" s="1" customFormat="1" ht="12.65" customHeight="1">
      <c r="A233" s="45" t="s">
        <v>1</v>
      </c>
      <c r="B233" s="8"/>
      <c r="C233" s="111">
        <v>6</v>
      </c>
      <c r="D233" s="77">
        <f t="shared" si="108"/>
        <v>2</v>
      </c>
      <c r="E233" s="112">
        <v>801</v>
      </c>
      <c r="F233" s="116">
        <f t="shared" ref="F233" si="111">(E233/E221-1)*100</f>
        <v>345</v>
      </c>
      <c r="G233" s="12">
        <v>662</v>
      </c>
      <c r="H233" s="72">
        <f t="shared" si="109"/>
        <v>-16.096324461343471</v>
      </c>
      <c r="I233" s="77">
        <v>97114</v>
      </c>
      <c r="J233" s="72">
        <f t="shared" si="110"/>
        <v>-26.801435118186202</v>
      </c>
    </row>
    <row r="234" spans="1:10" s="1" customFormat="1" ht="18.75" customHeight="1">
      <c r="A234" s="45" t="s">
        <v>2</v>
      </c>
      <c r="B234" s="8"/>
      <c r="C234" s="111">
        <v>0</v>
      </c>
      <c r="D234" s="112">
        <v>0</v>
      </c>
      <c r="E234" s="112">
        <v>0</v>
      </c>
      <c r="F234" s="112">
        <v>0</v>
      </c>
      <c r="G234" s="12">
        <v>645</v>
      </c>
      <c r="H234" s="72">
        <f t="shared" si="109"/>
        <v>-0.7692307692307665</v>
      </c>
      <c r="I234" s="77">
        <v>106916</v>
      </c>
      <c r="J234" s="72">
        <f t="shared" si="110"/>
        <v>11.992625724072203</v>
      </c>
    </row>
    <row r="235" spans="1:10" s="1" customFormat="1" ht="12.65" customHeight="1">
      <c r="A235" s="45" t="s">
        <v>411</v>
      </c>
      <c r="B235" s="8"/>
      <c r="C235" s="111">
        <v>3</v>
      </c>
      <c r="D235" s="77">
        <f t="shared" ref="D235:D240" si="112">C235-C223</f>
        <v>-3</v>
      </c>
      <c r="E235" s="112">
        <v>336</v>
      </c>
      <c r="F235" s="116">
        <f t="shared" ref="F235" si="113">(E235/E223-1)*100</f>
        <v>-19.036144578313252</v>
      </c>
      <c r="G235" s="12">
        <v>695</v>
      </c>
      <c r="H235" s="72">
        <f t="shared" ref="H235" si="114">(G235/G223-1)*100</f>
        <v>-9.3872229465449823</v>
      </c>
      <c r="I235" s="77">
        <v>107465</v>
      </c>
      <c r="J235" s="72">
        <f t="shared" ref="J235" si="115">(I235/I223-1)*100</f>
        <v>2.9368097395569004</v>
      </c>
    </row>
    <row r="236" spans="1:10" s="1" customFormat="1" ht="12.65" customHeight="1">
      <c r="A236" s="45" t="s">
        <v>4</v>
      </c>
      <c r="B236" s="8"/>
      <c r="C236" s="111">
        <v>2</v>
      </c>
      <c r="D236" s="77">
        <f t="shared" si="112"/>
        <v>-1</v>
      </c>
      <c r="E236" s="112">
        <v>310</v>
      </c>
      <c r="F236" s="116">
        <f t="shared" ref="F236" si="116">(E236/E224-1)*100</f>
        <v>19.23076923076923</v>
      </c>
      <c r="G236" s="12">
        <v>734</v>
      </c>
      <c r="H236" s="72">
        <f t="shared" ref="H236" si="117">(G236/G224-1)*100</f>
        <v>6.3768115942028913</v>
      </c>
      <c r="I236" s="77">
        <v>86957</v>
      </c>
      <c r="J236" s="72">
        <f t="shared" ref="J236" si="118">(I236/I224-1)*100</f>
        <v>-60.388927102360988</v>
      </c>
    </row>
    <row r="237" spans="1:10" s="1" customFormat="1" ht="12.65" customHeight="1">
      <c r="A237" s="45" t="s">
        <v>5</v>
      </c>
      <c r="B237" s="8"/>
      <c r="C237" s="111">
        <v>4</v>
      </c>
      <c r="D237" s="77">
        <f t="shared" si="112"/>
        <v>1</v>
      </c>
      <c r="E237" s="112">
        <v>116</v>
      </c>
      <c r="F237" s="116">
        <f t="shared" ref="F237" si="119">(E237/E225-1)*100</f>
        <v>-26.114649681528668</v>
      </c>
      <c r="G237" s="12">
        <v>802</v>
      </c>
      <c r="H237" s="72">
        <f t="shared" ref="H237" si="120">(G237/G225-1)*100</f>
        <v>14.245014245014254</v>
      </c>
      <c r="I237" s="77">
        <v>93400</v>
      </c>
      <c r="J237" s="72">
        <f t="shared" ref="J237" si="121">(I237/I225-1)*100</f>
        <v>-17.13319906663946</v>
      </c>
    </row>
    <row r="238" spans="1:10" s="1" customFormat="1" ht="12.65" customHeight="1">
      <c r="A238" s="45" t="s">
        <v>6</v>
      </c>
      <c r="B238" s="8"/>
      <c r="C238" s="111">
        <v>8</v>
      </c>
      <c r="D238" s="77">
        <f t="shared" si="112"/>
        <v>5</v>
      </c>
      <c r="E238" s="112">
        <v>260</v>
      </c>
      <c r="F238" s="116">
        <f t="shared" ref="F238:F240" si="122">(E238/E226-1)*100</f>
        <v>116.66666666666666</v>
      </c>
      <c r="G238" s="12">
        <v>678</v>
      </c>
      <c r="H238" s="72">
        <f t="shared" ref="H238" si="123">(G238/G226-1)*100</f>
        <v>-2.3054755043227626</v>
      </c>
      <c r="I238" s="77">
        <v>87149</v>
      </c>
      <c r="J238" s="72">
        <f t="shared" ref="J238" si="124">(I238/I226-1)*100</f>
        <v>-28.135204670646829</v>
      </c>
    </row>
    <row r="239" spans="1:10" s="1" customFormat="1" ht="12.65" customHeight="1">
      <c r="A239" s="45" t="s">
        <v>7</v>
      </c>
      <c r="B239" s="8"/>
      <c r="C239" s="111">
        <v>3</v>
      </c>
      <c r="D239" s="77">
        <f t="shared" si="112"/>
        <v>3</v>
      </c>
      <c r="E239" s="112">
        <v>54</v>
      </c>
      <c r="F239" s="116" t="s">
        <v>403</v>
      </c>
      <c r="G239" s="12">
        <v>702</v>
      </c>
      <c r="H239" s="72">
        <f t="shared" ref="H239" si="125">(G239/G227-1)*100</f>
        <v>13.043478260869556</v>
      </c>
      <c r="I239" s="77">
        <v>112985</v>
      </c>
      <c r="J239" s="72">
        <f t="shared" ref="J239" si="126">(I239/I227-1)*100</f>
        <v>-38.66078166311069</v>
      </c>
    </row>
    <row r="240" spans="1:10" s="1" customFormat="1" ht="12.65" customHeight="1">
      <c r="A240" s="45" t="s">
        <v>10</v>
      </c>
      <c r="B240" s="8"/>
      <c r="C240" s="111">
        <v>6</v>
      </c>
      <c r="D240" s="77">
        <f t="shared" si="112"/>
        <v>4</v>
      </c>
      <c r="E240" s="112">
        <v>726</v>
      </c>
      <c r="F240" s="116">
        <f t="shared" si="122"/>
        <v>505</v>
      </c>
      <c r="G240" s="12">
        <v>780</v>
      </c>
      <c r="H240" s="72">
        <f t="shared" ref="H240" si="127">(G240/G228-1)*100</f>
        <v>6.8493150684931559</v>
      </c>
      <c r="I240" s="77">
        <v>88578</v>
      </c>
      <c r="J240" s="72">
        <f t="shared" ref="J240" si="128">(I240/I228-1)*100</f>
        <v>-24.690738741189776</v>
      </c>
    </row>
    <row r="241" spans="1:10" s="1" customFormat="1" ht="12.65" customHeight="1">
      <c r="A241" s="45" t="s">
        <v>8</v>
      </c>
      <c r="B241" s="8"/>
      <c r="C241" s="111">
        <v>6</v>
      </c>
      <c r="D241" s="77">
        <f t="shared" ref="D241" si="129">C241-C229</f>
        <v>2</v>
      </c>
      <c r="E241" s="284">
        <v>1443</v>
      </c>
      <c r="F241" s="116">
        <f t="shared" ref="F241" si="130">(E241/E229-1)*100</f>
        <v>3036.9565217391305</v>
      </c>
      <c r="G241" s="12">
        <v>727</v>
      </c>
      <c r="H241" s="72">
        <f t="shared" ref="H241" si="131">(G241/G229-1)*100</f>
        <v>1.2534818941504211</v>
      </c>
      <c r="I241" s="77">
        <v>122452</v>
      </c>
      <c r="J241" s="72">
        <f t="shared" ref="J241" si="132">(I241/I229-1)*100</f>
        <v>0.96719135217144814</v>
      </c>
    </row>
    <row r="242" spans="1:10" ht="12" customHeight="1">
      <c r="A242" s="45" t="s">
        <v>9</v>
      </c>
      <c r="B242" s="8"/>
      <c r="C242" s="111">
        <v>6</v>
      </c>
      <c r="D242" s="77">
        <f t="shared" ref="D242:D259" si="133">C242-C230</f>
        <v>3</v>
      </c>
      <c r="E242" s="284">
        <v>140</v>
      </c>
      <c r="F242" s="116">
        <f t="shared" ref="F242:F258" si="134">(E242/E230-1)*100</f>
        <v>-92.943548387096769</v>
      </c>
      <c r="G242" s="12">
        <v>704</v>
      </c>
      <c r="H242" s="72">
        <f t="shared" ref="H242:H259" si="135">(G242/G230-1)*100</f>
        <v>13.183279742765276</v>
      </c>
      <c r="I242" s="77">
        <v>156864</v>
      </c>
      <c r="J242" s="72">
        <f t="shared" ref="J242:J259" si="136">(I242/I230-1)*100</f>
        <v>91.784037558685455</v>
      </c>
    </row>
    <row r="243" spans="1:10" s="1" customFormat="1" ht="12" customHeight="1">
      <c r="A243" s="45" t="s">
        <v>410</v>
      </c>
      <c r="B243" s="8"/>
      <c r="C243" s="111">
        <v>5</v>
      </c>
      <c r="D243" s="77">
        <f t="shared" si="133"/>
        <v>-1</v>
      </c>
      <c r="E243" s="284">
        <v>712</v>
      </c>
      <c r="F243" s="116">
        <f t="shared" si="134"/>
        <v>-31.931166347992356</v>
      </c>
      <c r="G243" s="12">
        <v>773</v>
      </c>
      <c r="H243" s="72">
        <f t="shared" si="135"/>
        <v>16.066066066066064</v>
      </c>
      <c r="I243" s="77">
        <v>124734</v>
      </c>
      <c r="J243" s="72">
        <f t="shared" si="136"/>
        <v>-25.918490978417097</v>
      </c>
    </row>
    <row r="244" spans="1:10" s="1" customFormat="1" ht="12.65" customHeight="1">
      <c r="A244" s="45" t="s">
        <v>217</v>
      </c>
      <c r="B244" s="8"/>
      <c r="C244" s="111">
        <v>1</v>
      </c>
      <c r="D244" s="77">
        <f t="shared" si="133"/>
        <v>1</v>
      </c>
      <c r="E244" s="111">
        <v>10</v>
      </c>
      <c r="F244" s="116" t="s">
        <v>448</v>
      </c>
      <c r="G244" s="12">
        <v>651</v>
      </c>
      <c r="H244" s="72">
        <f t="shared" si="135"/>
        <v>10.526315789473696</v>
      </c>
      <c r="I244" s="77">
        <v>71283</v>
      </c>
      <c r="J244" s="72">
        <f t="shared" si="136"/>
        <v>-63.544447512964496</v>
      </c>
    </row>
    <row r="245" spans="1:10" s="1" customFormat="1" ht="12.65" customHeight="1">
      <c r="A245" s="45" t="s">
        <v>1</v>
      </c>
      <c r="B245" s="8"/>
      <c r="C245" s="111">
        <v>3</v>
      </c>
      <c r="D245" s="77">
        <f t="shared" si="133"/>
        <v>-3</v>
      </c>
      <c r="E245" s="112">
        <v>30</v>
      </c>
      <c r="F245" s="116">
        <f t="shared" si="134"/>
        <v>-96.254681647940075</v>
      </c>
      <c r="G245" s="12">
        <v>740</v>
      </c>
      <c r="H245" s="72">
        <f t="shared" si="135"/>
        <v>11.782477341389729</v>
      </c>
      <c r="I245" s="77">
        <v>105949</v>
      </c>
      <c r="J245" s="72">
        <f t="shared" si="136"/>
        <v>9.0975554502955358</v>
      </c>
    </row>
    <row r="246" spans="1:10" s="1" customFormat="1" ht="18.75" customHeight="1">
      <c r="A246" s="45" t="s">
        <v>2</v>
      </c>
      <c r="B246" s="8"/>
      <c r="C246" s="111">
        <v>5</v>
      </c>
      <c r="D246" s="77">
        <f t="shared" si="133"/>
        <v>5</v>
      </c>
      <c r="E246" s="112">
        <v>100</v>
      </c>
      <c r="F246" s="116" t="s">
        <v>448</v>
      </c>
      <c r="G246" s="12">
        <v>743</v>
      </c>
      <c r="H246" s="72">
        <f t="shared" si="135"/>
        <v>15.193798449612395</v>
      </c>
      <c r="I246" s="77">
        <v>144990</v>
      </c>
      <c r="J246" s="72">
        <f t="shared" si="136"/>
        <v>35.611133974334997</v>
      </c>
    </row>
    <row r="247" spans="1:10" s="1" customFormat="1" ht="12.65" customHeight="1">
      <c r="A247" s="45" t="s">
        <v>3</v>
      </c>
      <c r="B247" s="8"/>
      <c r="C247" s="111">
        <v>0</v>
      </c>
      <c r="D247" s="77">
        <f t="shared" si="133"/>
        <v>-3</v>
      </c>
      <c r="E247" s="112">
        <v>0</v>
      </c>
      <c r="F247" s="116">
        <f t="shared" si="134"/>
        <v>-100</v>
      </c>
      <c r="G247" s="12">
        <v>314</v>
      </c>
      <c r="H247" s="72">
        <f t="shared" si="135"/>
        <v>-54.82014388489209</v>
      </c>
      <c r="I247" s="77">
        <v>81336</v>
      </c>
      <c r="J247" s="72">
        <f t="shared" si="136"/>
        <v>-24.313962685525524</v>
      </c>
    </row>
    <row r="248" spans="1:10" s="1" customFormat="1" ht="12.65" customHeight="1">
      <c r="A248" s="45" t="s">
        <v>4</v>
      </c>
      <c r="B248" s="8"/>
      <c r="C248" s="111">
        <v>6</v>
      </c>
      <c r="D248" s="77">
        <f t="shared" si="133"/>
        <v>4</v>
      </c>
      <c r="E248" s="112">
        <v>131</v>
      </c>
      <c r="F248" s="116">
        <f t="shared" si="134"/>
        <v>-57.741935483870968</v>
      </c>
      <c r="G248" s="12">
        <v>780</v>
      </c>
      <c r="H248" s="72">
        <f t="shared" si="135"/>
        <v>6.2670299727520362</v>
      </c>
      <c r="I248" s="77">
        <v>128816</v>
      </c>
      <c r="J248" s="72">
        <f t="shared" si="136"/>
        <v>48.137585243281158</v>
      </c>
    </row>
    <row r="249" spans="1:10" s="1" customFormat="1" ht="12.65" customHeight="1">
      <c r="A249" s="45" t="s">
        <v>5</v>
      </c>
      <c r="B249" s="8"/>
      <c r="C249" s="111">
        <v>6</v>
      </c>
      <c r="D249" s="77">
        <f t="shared" si="133"/>
        <v>2</v>
      </c>
      <c r="E249" s="112">
        <v>500</v>
      </c>
      <c r="F249" s="116">
        <f t="shared" si="134"/>
        <v>331.03448275862075</v>
      </c>
      <c r="G249" s="12">
        <v>789</v>
      </c>
      <c r="H249" s="72">
        <f t="shared" si="135"/>
        <v>-1.6209476309226978</v>
      </c>
      <c r="I249" s="77">
        <v>100821</v>
      </c>
      <c r="J249" s="72">
        <f t="shared" si="136"/>
        <v>7.9453961456102729</v>
      </c>
    </row>
    <row r="250" spans="1:10" s="1" customFormat="1" ht="12.65" customHeight="1">
      <c r="A250" s="45" t="s">
        <v>6</v>
      </c>
      <c r="B250" s="8"/>
      <c r="C250" s="111">
        <v>2</v>
      </c>
      <c r="D250" s="77">
        <f t="shared" si="133"/>
        <v>-6</v>
      </c>
      <c r="E250" s="112">
        <v>20</v>
      </c>
      <c r="F250" s="116">
        <f t="shared" si="134"/>
        <v>-92.307692307692307</v>
      </c>
      <c r="G250" s="12">
        <v>667</v>
      </c>
      <c r="H250" s="72">
        <f t="shared" si="135"/>
        <v>-1.6224188790560423</v>
      </c>
      <c r="I250" s="77">
        <v>72416</v>
      </c>
      <c r="J250" s="72">
        <f t="shared" si="136"/>
        <v>-16.905529610207804</v>
      </c>
    </row>
    <row r="251" spans="1:10" s="1" customFormat="1" ht="12.65" customHeight="1">
      <c r="A251" s="45" t="s">
        <v>7</v>
      </c>
      <c r="B251" s="8"/>
      <c r="C251" s="111">
        <v>5</v>
      </c>
      <c r="D251" s="77">
        <f t="shared" si="133"/>
        <v>2</v>
      </c>
      <c r="E251" s="112">
        <v>62</v>
      </c>
      <c r="F251" s="116">
        <f t="shared" si="134"/>
        <v>14.814814814814813</v>
      </c>
      <c r="G251" s="12">
        <v>565</v>
      </c>
      <c r="H251" s="72">
        <f t="shared" si="135"/>
        <v>-19.515669515669522</v>
      </c>
      <c r="I251" s="77">
        <v>70740</v>
      </c>
      <c r="J251" s="72">
        <f t="shared" si="136"/>
        <v>-37.389919015798554</v>
      </c>
    </row>
    <row r="252" spans="1:10" s="1" customFormat="1" ht="12.65" customHeight="1">
      <c r="A252" s="45" t="s">
        <v>10</v>
      </c>
      <c r="B252" s="8"/>
      <c r="C252" s="111">
        <v>5</v>
      </c>
      <c r="D252" s="77">
        <f t="shared" si="133"/>
        <v>-1</v>
      </c>
      <c r="E252" s="112">
        <v>93</v>
      </c>
      <c r="F252" s="116">
        <f t="shared" si="134"/>
        <v>-87.190082644628092</v>
      </c>
      <c r="G252" s="12">
        <v>624</v>
      </c>
      <c r="H252" s="72">
        <f t="shared" si="135"/>
        <v>-19.999999999999996</v>
      </c>
      <c r="I252" s="77">
        <v>78342</v>
      </c>
      <c r="J252" s="72">
        <f t="shared" si="136"/>
        <v>-11.555916819074719</v>
      </c>
    </row>
    <row r="253" spans="1:10" s="1" customFormat="1" ht="12.65" customHeight="1">
      <c r="A253" s="45" t="s">
        <v>8</v>
      </c>
      <c r="B253" s="8"/>
      <c r="C253" s="111">
        <v>7</v>
      </c>
      <c r="D253" s="77">
        <f t="shared" si="133"/>
        <v>1</v>
      </c>
      <c r="E253" s="284">
        <v>1198</v>
      </c>
      <c r="F253" s="116">
        <f t="shared" si="134"/>
        <v>-16.978516978516978</v>
      </c>
      <c r="G253" s="12">
        <v>569</v>
      </c>
      <c r="H253" s="72">
        <f t="shared" si="135"/>
        <v>-21.733149931224204</v>
      </c>
      <c r="I253" s="77">
        <v>102101</v>
      </c>
      <c r="J253" s="72">
        <f>(I253/I241-1)*100</f>
        <v>-16.619573383856533</v>
      </c>
    </row>
    <row r="254" spans="1:10" ht="12" customHeight="1">
      <c r="A254" s="45" t="s">
        <v>9</v>
      </c>
      <c r="B254" s="8"/>
      <c r="C254" s="111">
        <v>7</v>
      </c>
      <c r="D254" s="77">
        <f t="shared" si="133"/>
        <v>1</v>
      </c>
      <c r="E254" s="284">
        <v>435</v>
      </c>
      <c r="F254" s="116">
        <f t="shared" si="134"/>
        <v>210.71428571428572</v>
      </c>
      <c r="G254" s="12">
        <v>558</v>
      </c>
      <c r="H254" s="72">
        <f t="shared" si="135"/>
        <v>-20.738636363636363</v>
      </c>
      <c r="I254" s="77">
        <v>138518</v>
      </c>
      <c r="J254" s="72">
        <f t="shared" si="136"/>
        <v>-11.695481436148514</v>
      </c>
    </row>
    <row r="255" spans="1:10" s="1" customFormat="1" ht="12" customHeight="1">
      <c r="A255" s="45" t="s">
        <v>425</v>
      </c>
      <c r="B255" s="8"/>
      <c r="C255" s="111">
        <v>6</v>
      </c>
      <c r="D255" s="77">
        <f t="shared" si="133"/>
        <v>1</v>
      </c>
      <c r="E255" s="284">
        <v>24727</v>
      </c>
      <c r="F255" s="116">
        <f t="shared" si="134"/>
        <v>3372.8932584269664</v>
      </c>
      <c r="G255" s="12">
        <v>474</v>
      </c>
      <c r="H255" s="72">
        <f t="shared" si="135"/>
        <v>-38.680465717981896</v>
      </c>
      <c r="I255" s="77">
        <v>81388</v>
      </c>
      <c r="J255" s="72">
        <f t="shared" si="136"/>
        <v>-34.750749595138451</v>
      </c>
    </row>
    <row r="256" spans="1:10" s="1" customFormat="1" ht="12.65" customHeight="1">
      <c r="A256" s="45" t="s">
        <v>217</v>
      </c>
      <c r="B256" s="8"/>
      <c r="C256" s="111">
        <v>4</v>
      </c>
      <c r="D256" s="77">
        <f t="shared" si="133"/>
        <v>3</v>
      </c>
      <c r="E256" s="111">
        <v>40</v>
      </c>
      <c r="F256" s="116">
        <f t="shared" si="134"/>
        <v>300</v>
      </c>
      <c r="G256" s="12">
        <v>446</v>
      </c>
      <c r="H256" s="72">
        <f t="shared" si="135"/>
        <v>-31.490015360983104</v>
      </c>
      <c r="I256" s="77">
        <v>67490</v>
      </c>
      <c r="J256" s="72">
        <f t="shared" si="136"/>
        <v>-5.3210442882594684</v>
      </c>
    </row>
    <row r="257" spans="1:10" s="1" customFormat="1" ht="12.65" customHeight="1">
      <c r="A257" s="45" t="s">
        <v>1</v>
      </c>
      <c r="B257" s="8"/>
      <c r="C257" s="111">
        <v>6</v>
      </c>
      <c r="D257" s="77">
        <f t="shared" si="133"/>
        <v>3</v>
      </c>
      <c r="E257" s="112">
        <v>260</v>
      </c>
      <c r="F257" s="116">
        <f t="shared" si="134"/>
        <v>766.66666666666663</v>
      </c>
      <c r="G257" s="12">
        <v>634</v>
      </c>
      <c r="H257" s="72">
        <f t="shared" si="135"/>
        <v>-14.324324324324323</v>
      </c>
      <c r="I257" s="77">
        <v>141453</v>
      </c>
      <c r="J257" s="72">
        <f t="shared" si="136"/>
        <v>33.510462581053147</v>
      </c>
    </row>
    <row r="258" spans="1:10" s="1" customFormat="1" ht="18.75" customHeight="1">
      <c r="A258" s="45" t="s">
        <v>2</v>
      </c>
      <c r="B258" s="8"/>
      <c r="C258" s="111">
        <v>2</v>
      </c>
      <c r="D258" s="77">
        <f t="shared" si="133"/>
        <v>-3</v>
      </c>
      <c r="E258" s="112">
        <v>318</v>
      </c>
      <c r="F258" s="116">
        <f t="shared" si="134"/>
        <v>218.00000000000003</v>
      </c>
      <c r="G258" s="12">
        <v>477</v>
      </c>
      <c r="H258" s="72">
        <f t="shared" si="135"/>
        <v>-35.800807537012112</v>
      </c>
      <c r="I258" s="77">
        <v>84098</v>
      </c>
      <c r="J258" s="72">
        <f t="shared" si="136"/>
        <v>-41.997379129595146</v>
      </c>
    </row>
    <row r="259" spans="1:10" s="1" customFormat="1" ht="12.65" customHeight="1">
      <c r="A259" s="45" t="s">
        <v>3</v>
      </c>
      <c r="B259" s="8"/>
      <c r="C259" s="111">
        <v>6</v>
      </c>
      <c r="D259" s="77">
        <f t="shared" si="133"/>
        <v>6</v>
      </c>
      <c r="E259" s="112">
        <v>177</v>
      </c>
      <c r="F259" s="116" t="s">
        <v>202</v>
      </c>
      <c r="G259" s="12">
        <v>472</v>
      </c>
      <c r="H259" s="72">
        <f t="shared" si="135"/>
        <v>50.318471337579631</v>
      </c>
      <c r="I259" s="77">
        <v>168664</v>
      </c>
      <c r="J259" s="72">
        <f t="shared" si="136"/>
        <v>107.36697157470245</v>
      </c>
    </row>
    <row r="260" spans="1:10" s="1" customFormat="1" ht="12.65" customHeight="1">
      <c r="A260" s="45" t="s">
        <v>4</v>
      </c>
      <c r="B260" s="8"/>
      <c r="C260" s="111">
        <v>5</v>
      </c>
      <c r="D260" s="77">
        <f t="shared" ref="D260:D265" si="137">C260-C248</f>
        <v>-1</v>
      </c>
      <c r="E260" s="112">
        <v>268</v>
      </c>
      <c r="F260" s="116">
        <f t="shared" ref="F260:F265" si="138">(E260/E248-1)*100</f>
        <v>104.58015267175571</v>
      </c>
      <c r="G260" s="12">
        <v>541</v>
      </c>
      <c r="H260" s="72">
        <f t="shared" ref="H260:H265" si="139">(G260/G248-1)*100</f>
        <v>-30.641025641025642</v>
      </c>
      <c r="I260" s="77">
        <v>68566</v>
      </c>
      <c r="J260" s="72">
        <f t="shared" ref="J260:J265" si="140">(I260/I248-1)*100</f>
        <v>-46.772140106819023</v>
      </c>
    </row>
    <row r="261" spans="1:10" s="1" customFormat="1" ht="12.65" customHeight="1">
      <c r="A261" s="45" t="s">
        <v>463</v>
      </c>
      <c r="B261" s="8"/>
      <c r="C261" s="111">
        <v>6</v>
      </c>
      <c r="D261" s="77">
        <f t="shared" si="137"/>
        <v>0</v>
      </c>
      <c r="E261" s="112">
        <v>373</v>
      </c>
      <c r="F261" s="116">
        <f t="shared" si="138"/>
        <v>-25.4</v>
      </c>
      <c r="G261" s="12">
        <v>476</v>
      </c>
      <c r="H261" s="72">
        <f t="shared" si="139"/>
        <v>-39.670468948035484</v>
      </c>
      <c r="I261" s="77">
        <v>71465</v>
      </c>
      <c r="J261" s="72">
        <f t="shared" si="140"/>
        <v>-29.116949841798835</v>
      </c>
    </row>
    <row r="262" spans="1:10" s="1" customFormat="1" ht="12.65" customHeight="1">
      <c r="A262" s="45" t="s">
        <v>6</v>
      </c>
      <c r="B262" s="8"/>
      <c r="C262" s="111">
        <v>2</v>
      </c>
      <c r="D262" s="77">
        <f t="shared" si="137"/>
        <v>0</v>
      </c>
      <c r="E262" s="112">
        <v>20</v>
      </c>
      <c r="F262" s="116">
        <f t="shared" si="138"/>
        <v>0</v>
      </c>
      <c r="G262" s="12">
        <v>466</v>
      </c>
      <c r="H262" s="72">
        <f t="shared" si="139"/>
        <v>-30.134932533733139</v>
      </c>
      <c r="I262" s="77">
        <v>90973</v>
      </c>
      <c r="J262" s="72">
        <f t="shared" si="140"/>
        <v>25.62555236411843</v>
      </c>
    </row>
    <row r="263" spans="1:10" s="1" customFormat="1" ht="12.65" customHeight="1">
      <c r="A263" s="45" t="s">
        <v>7</v>
      </c>
      <c r="B263" s="8"/>
      <c r="C263" s="111">
        <v>5</v>
      </c>
      <c r="D263" s="77">
        <f t="shared" si="137"/>
        <v>0</v>
      </c>
      <c r="E263" s="112">
        <v>265</v>
      </c>
      <c r="F263" s="116">
        <f t="shared" si="138"/>
        <v>327.41935483870969</v>
      </c>
      <c r="G263" s="12">
        <v>505</v>
      </c>
      <c r="H263" s="72">
        <f t="shared" si="139"/>
        <v>-10.619469026548678</v>
      </c>
      <c r="I263" s="77">
        <v>90860</v>
      </c>
      <c r="J263" s="72">
        <f t="shared" si="140"/>
        <v>28.442182640655922</v>
      </c>
    </row>
    <row r="264" spans="1:10" s="1" customFormat="1" ht="12.65" customHeight="1">
      <c r="A264" s="45" t="s">
        <v>10</v>
      </c>
      <c r="B264" s="8"/>
      <c r="C264" s="111">
        <v>2</v>
      </c>
      <c r="D264" s="77">
        <f t="shared" si="137"/>
        <v>-3</v>
      </c>
      <c r="E264" s="112">
        <v>20</v>
      </c>
      <c r="F264" s="116">
        <f t="shared" si="138"/>
        <v>-78.494623655913969</v>
      </c>
      <c r="G264" s="12">
        <v>525</v>
      </c>
      <c r="H264" s="72">
        <f t="shared" si="139"/>
        <v>-15.865384615384615</v>
      </c>
      <c r="I264" s="77">
        <v>98464</v>
      </c>
      <c r="J264" s="72">
        <f t="shared" si="140"/>
        <v>25.684817849940011</v>
      </c>
    </row>
    <row r="265" spans="1:10" s="1" customFormat="1" ht="12.65" customHeight="1">
      <c r="A265" s="45" t="s">
        <v>8</v>
      </c>
      <c r="B265" s="8"/>
      <c r="C265" s="111">
        <v>3</v>
      </c>
      <c r="D265" s="77">
        <f t="shared" si="137"/>
        <v>-4</v>
      </c>
      <c r="E265" s="112">
        <v>136</v>
      </c>
      <c r="F265" s="116">
        <f t="shared" si="138"/>
        <v>-88.647746243739562</v>
      </c>
      <c r="G265" s="12">
        <v>510</v>
      </c>
      <c r="H265" s="72">
        <f t="shared" si="139"/>
        <v>-10.36906854130053</v>
      </c>
      <c r="I265" s="77">
        <v>94110</v>
      </c>
      <c r="J265" s="72">
        <f t="shared" si="140"/>
        <v>-7.8265638926161341</v>
      </c>
    </row>
    <row r="266" spans="1:10" s="1" customFormat="1" ht="12.65" customHeight="1">
      <c r="A266" s="45" t="s">
        <v>9</v>
      </c>
      <c r="B266" s="8"/>
      <c r="C266" s="111">
        <v>6</v>
      </c>
      <c r="D266" s="77">
        <f t="shared" ref="D266" si="141">C266-C254</f>
        <v>-1</v>
      </c>
      <c r="E266" s="112">
        <v>125</v>
      </c>
      <c r="F266" s="116">
        <f t="shared" ref="F266" si="142">(E266/E254-1)*100</f>
        <v>-71.264367816091962</v>
      </c>
      <c r="G266" s="12">
        <v>504</v>
      </c>
      <c r="H266" s="72">
        <f t="shared" ref="H266" si="143">(G266/G254-1)*100</f>
        <v>-9.6774193548387117</v>
      </c>
      <c r="I266" s="77">
        <v>93181</v>
      </c>
      <c r="J266" s="72">
        <f t="shared" ref="J266:J271" si="144">(I266/I254-1)*100</f>
        <v>-32.730042304971199</v>
      </c>
    </row>
    <row r="267" spans="1:10" s="1" customFormat="1" ht="12.65" customHeight="1">
      <c r="A267" s="45" t="s">
        <v>475</v>
      </c>
      <c r="B267" s="8"/>
      <c r="C267" s="111">
        <v>2</v>
      </c>
      <c r="D267" s="77">
        <f t="shared" ref="D267" si="145">C267-C255</f>
        <v>-4</v>
      </c>
      <c r="E267" s="112">
        <v>20</v>
      </c>
      <c r="F267" s="116">
        <f t="shared" ref="F267" si="146">(E267/E255-1)*100</f>
        <v>-99.919116754964207</v>
      </c>
      <c r="G267" s="12">
        <v>452</v>
      </c>
      <c r="H267" s="72">
        <f t="shared" ref="H267" si="147">(G267/G255-1)*100</f>
        <v>-4.6413502109704634</v>
      </c>
      <c r="I267" s="77">
        <v>66940</v>
      </c>
      <c r="J267" s="72">
        <f t="shared" si="144"/>
        <v>-17.752002752248487</v>
      </c>
    </row>
    <row r="268" spans="1:10" s="1" customFormat="1">
      <c r="A268" s="45" t="s">
        <v>483</v>
      </c>
      <c r="B268" s="8"/>
      <c r="C268" s="111">
        <v>2</v>
      </c>
      <c r="D268" s="77">
        <f t="shared" ref="D268:D273" si="148">C268-C256</f>
        <v>-2</v>
      </c>
      <c r="E268" s="112">
        <v>270</v>
      </c>
      <c r="F268" s="116">
        <f t="shared" ref="F268:F273" si="149">(E268/E256-1)*100</f>
        <v>575</v>
      </c>
      <c r="G268" s="12">
        <v>459</v>
      </c>
      <c r="H268" s="72">
        <f t="shared" ref="H268:H273" si="150">(G268/G256-1)*100</f>
        <v>2.9147982062780242</v>
      </c>
      <c r="I268" s="77">
        <v>70989</v>
      </c>
      <c r="J268" s="72">
        <f t="shared" si="144"/>
        <v>5.1844717735960888</v>
      </c>
    </row>
    <row r="269" spans="1:10" s="1" customFormat="1">
      <c r="A269" s="45" t="s">
        <v>1</v>
      </c>
      <c r="B269" s="8"/>
      <c r="C269" s="111">
        <v>1</v>
      </c>
      <c r="D269" s="77">
        <f t="shared" si="148"/>
        <v>-5</v>
      </c>
      <c r="E269" s="112">
        <v>20</v>
      </c>
      <c r="F269" s="116">
        <f t="shared" si="149"/>
        <v>-92.307692307692307</v>
      </c>
      <c r="G269" s="12">
        <v>593</v>
      </c>
      <c r="H269" s="72">
        <f t="shared" si="150"/>
        <v>-6.466876971608837</v>
      </c>
      <c r="I269" s="77">
        <v>169673</v>
      </c>
      <c r="J269" s="72">
        <f t="shared" si="144"/>
        <v>19.950089428997607</v>
      </c>
    </row>
    <row r="270" spans="1:10" s="1" customFormat="1" ht="16.25" customHeight="1">
      <c r="A270" s="45" t="s">
        <v>2</v>
      </c>
      <c r="B270" s="8"/>
      <c r="C270" s="111">
        <v>7</v>
      </c>
      <c r="D270" s="77">
        <f t="shared" si="148"/>
        <v>5</v>
      </c>
      <c r="E270" s="112">
        <v>371</v>
      </c>
      <c r="F270" s="116">
        <f t="shared" si="149"/>
        <v>16.666666666666675</v>
      </c>
      <c r="G270" s="12">
        <v>486</v>
      </c>
      <c r="H270" s="72">
        <f t="shared" si="150"/>
        <v>1.8867924528301883</v>
      </c>
      <c r="I270" s="77">
        <v>81253</v>
      </c>
      <c r="J270" s="72">
        <f t="shared" si="144"/>
        <v>-3.3829579775975671</v>
      </c>
    </row>
    <row r="271" spans="1:10" s="1" customFormat="1">
      <c r="A271" s="45" t="s">
        <v>3</v>
      </c>
      <c r="B271" s="8"/>
      <c r="C271" s="111">
        <v>4</v>
      </c>
      <c r="D271" s="77">
        <f t="shared" si="148"/>
        <v>-2</v>
      </c>
      <c r="E271" s="112">
        <v>40</v>
      </c>
      <c r="F271" s="116">
        <f t="shared" si="149"/>
        <v>-77.401129943502823</v>
      </c>
      <c r="G271" s="12">
        <v>524</v>
      </c>
      <c r="H271" s="72">
        <f t="shared" si="150"/>
        <v>11.016949152542367</v>
      </c>
      <c r="I271" s="77">
        <v>87380</v>
      </c>
      <c r="J271" s="72">
        <f t="shared" si="144"/>
        <v>-48.192856804060149</v>
      </c>
    </row>
    <row r="272" spans="1:10" s="1" customFormat="1">
      <c r="A272" s="45" t="s">
        <v>4</v>
      </c>
      <c r="B272" s="8"/>
      <c r="C272" s="111">
        <v>2</v>
      </c>
      <c r="D272" s="77">
        <f t="shared" si="148"/>
        <v>-3</v>
      </c>
      <c r="E272" s="112">
        <v>112</v>
      </c>
      <c r="F272" s="116">
        <f t="shared" si="149"/>
        <v>-58.208955223880601</v>
      </c>
      <c r="G272" s="12">
        <v>546</v>
      </c>
      <c r="H272" s="72">
        <f t="shared" si="150"/>
        <v>0.92421441774490631</v>
      </c>
      <c r="I272" s="77">
        <v>1232583</v>
      </c>
      <c r="J272" s="72">
        <f t="shared" ref="J272" si="151">(I272/I260-1)*100</f>
        <v>1697.6591896858502</v>
      </c>
    </row>
    <row r="273" spans="1:10" s="1" customFormat="1">
      <c r="A273" s="45" t="s">
        <v>5</v>
      </c>
      <c r="B273" s="8"/>
      <c r="C273" s="111">
        <v>4</v>
      </c>
      <c r="D273" s="77">
        <f t="shared" si="148"/>
        <v>-2</v>
      </c>
      <c r="E273" s="112">
        <v>40</v>
      </c>
      <c r="F273" s="116">
        <f t="shared" si="149"/>
        <v>-89.276139410187668</v>
      </c>
      <c r="G273" s="12">
        <v>494</v>
      </c>
      <c r="H273" s="72">
        <f t="shared" si="150"/>
        <v>3.7815126050420256</v>
      </c>
      <c r="I273" s="77">
        <v>84570</v>
      </c>
      <c r="J273" s="72">
        <f t="shared" ref="J273" si="152">(I273/I261-1)*100</f>
        <v>18.337647799622193</v>
      </c>
    </row>
    <row r="274" spans="1:10" s="1" customFormat="1">
      <c r="A274" s="45" t="s">
        <v>6</v>
      </c>
      <c r="B274" s="8"/>
      <c r="C274" s="111">
        <v>3</v>
      </c>
      <c r="D274" s="77">
        <f t="shared" ref="D274" si="153">C274-C262</f>
        <v>1</v>
      </c>
      <c r="E274" s="112">
        <v>820</v>
      </c>
      <c r="F274" s="116">
        <f t="shared" ref="F274" si="154">(E274/E262-1)*100</f>
        <v>4000</v>
      </c>
      <c r="G274" s="12">
        <v>492</v>
      </c>
      <c r="H274" s="72">
        <f t="shared" ref="H274" si="155">(G274/G262-1)*100</f>
        <v>5.579399141630903</v>
      </c>
      <c r="I274" s="77">
        <v>111428</v>
      </c>
      <c r="J274" s="72">
        <f t="shared" ref="J274:J280" si="156">(I274/I262-1)*100</f>
        <v>22.484693260637776</v>
      </c>
    </row>
    <row r="275" spans="1:10" s="1" customFormat="1">
      <c r="A275" s="45" t="s">
        <v>7</v>
      </c>
      <c r="B275" s="8"/>
      <c r="C275" s="111">
        <v>3</v>
      </c>
      <c r="D275" s="77">
        <f>C275-C263</f>
        <v>-2</v>
      </c>
      <c r="E275" s="112">
        <v>5681</v>
      </c>
      <c r="F275" s="116">
        <f t="shared" ref="F275" si="157">(E275/E263-1)*100</f>
        <v>2043.7735849056605</v>
      </c>
      <c r="G275" s="12">
        <v>599</v>
      </c>
      <c r="H275" s="72">
        <f t="shared" ref="H275" si="158">(G275/G263-1)*100</f>
        <v>18.613861386138609</v>
      </c>
      <c r="I275" s="77">
        <v>144871</v>
      </c>
      <c r="J275" s="72">
        <f t="shared" si="156"/>
        <v>59.444199867928681</v>
      </c>
    </row>
    <row r="276" spans="1:10" s="1" customFormat="1">
      <c r="A276" s="45" t="s">
        <v>10</v>
      </c>
      <c r="B276" s="8"/>
      <c r="C276" s="111">
        <v>6</v>
      </c>
      <c r="D276" s="77">
        <f>C276-C264</f>
        <v>4</v>
      </c>
      <c r="E276" s="112">
        <v>487</v>
      </c>
      <c r="F276" s="116">
        <f t="shared" ref="F276" si="159">(E276/E264-1)*100</f>
        <v>2335</v>
      </c>
      <c r="G276" s="12">
        <v>596</v>
      </c>
      <c r="H276" s="72">
        <f t="shared" ref="H276" si="160">(G276/G264-1)*100</f>
        <v>13.523809523809515</v>
      </c>
      <c r="I276" s="77">
        <v>86995</v>
      </c>
      <c r="J276" s="72">
        <f t="shared" si="156"/>
        <v>-11.647911927201815</v>
      </c>
    </row>
    <row r="277" spans="1:10" s="1" customFormat="1">
      <c r="A277" s="45" t="s">
        <v>8</v>
      </c>
      <c r="B277" s="8"/>
      <c r="C277" s="111">
        <v>1</v>
      </c>
      <c r="D277" s="77">
        <f>C277-C265</f>
        <v>-2</v>
      </c>
      <c r="E277" s="112">
        <v>630</v>
      </c>
      <c r="F277" s="116">
        <f t="shared" ref="F277" si="161">(E277/E265-1)*100</f>
        <v>363.23529411764707</v>
      </c>
      <c r="G277" s="12">
        <v>581</v>
      </c>
      <c r="H277" s="72">
        <f t="shared" ref="H277" si="162">(G277/G265-1)*100</f>
        <v>13.921568627450975</v>
      </c>
      <c r="I277" s="77">
        <v>115589</v>
      </c>
      <c r="J277" s="72">
        <f t="shared" si="156"/>
        <v>22.823291892466258</v>
      </c>
    </row>
    <row r="278" spans="1:10" s="1" customFormat="1">
      <c r="A278" s="45" t="s">
        <v>9</v>
      </c>
      <c r="B278" s="8"/>
      <c r="C278" s="111">
        <v>2</v>
      </c>
      <c r="D278" s="77">
        <f>C278-C266</f>
        <v>-4</v>
      </c>
      <c r="E278" s="112">
        <v>220</v>
      </c>
      <c r="F278" s="116">
        <f t="shared" ref="F278" si="163">(E278/E266-1)*100</f>
        <v>76</v>
      </c>
      <c r="G278" s="12">
        <v>606</v>
      </c>
      <c r="H278" s="72">
        <f t="shared" ref="H278" si="164">(G278/G266-1)*100</f>
        <v>20.238095238095234</v>
      </c>
      <c r="I278" s="77">
        <v>79172</v>
      </c>
      <c r="J278" s="72">
        <f t="shared" si="156"/>
        <v>-15.034180787928875</v>
      </c>
    </row>
    <row r="279" spans="1:10" s="1" customFormat="1">
      <c r="A279" s="45" t="s">
        <v>1240</v>
      </c>
      <c r="B279" s="8"/>
      <c r="C279" s="111">
        <v>3</v>
      </c>
      <c r="D279" s="77">
        <f>C279-C267</f>
        <v>1</v>
      </c>
      <c r="E279" s="112">
        <v>150</v>
      </c>
      <c r="F279" s="116">
        <f>(E279/E267-1)*100</f>
        <v>650</v>
      </c>
      <c r="G279" s="12">
        <v>570</v>
      </c>
      <c r="H279" s="72">
        <f t="shared" ref="H279:H280" si="165">(G279/G267-1)*100</f>
        <v>26.106194690265493</v>
      </c>
      <c r="I279" s="77">
        <v>56524</v>
      </c>
      <c r="J279" s="72">
        <f t="shared" si="156"/>
        <v>-15.56020316701524</v>
      </c>
    </row>
    <row r="280" spans="1:10" s="1" customFormat="1">
      <c r="A280" s="45" t="s">
        <v>217</v>
      </c>
      <c r="B280" s="8"/>
      <c r="C280" s="111">
        <v>0</v>
      </c>
      <c r="D280" s="77">
        <f t="shared" ref="D280" si="166">C280-C268</f>
        <v>-2</v>
      </c>
      <c r="E280" s="112">
        <v>0</v>
      </c>
      <c r="F280" s="116">
        <v>0</v>
      </c>
      <c r="G280" s="12">
        <v>577</v>
      </c>
      <c r="H280" s="72">
        <f t="shared" si="165"/>
        <v>25.708061002178638</v>
      </c>
      <c r="I280" s="77">
        <v>96580</v>
      </c>
      <c r="J280" s="72">
        <f t="shared" si="156"/>
        <v>36.049247066446924</v>
      </c>
    </row>
    <row r="281" spans="1:10" s="1" customFormat="1">
      <c r="A281" s="45" t="s">
        <v>1254</v>
      </c>
      <c r="B281" s="8"/>
      <c r="C281" s="111">
        <v>7</v>
      </c>
      <c r="D281" s="77">
        <f t="shared" ref="D281:D289" si="167">C281-C269</f>
        <v>6</v>
      </c>
      <c r="E281" s="112">
        <v>561</v>
      </c>
      <c r="F281" s="116">
        <f t="shared" ref="F281:F290" si="168">(E281/E269-1)*100</f>
        <v>2705</v>
      </c>
      <c r="G281" s="12">
        <v>809</v>
      </c>
      <c r="H281" s="72">
        <f t="shared" ref="H281:H290" si="169">(G281/G269-1)*100</f>
        <v>36.424957841483987</v>
      </c>
      <c r="I281" s="77">
        <v>147434</v>
      </c>
      <c r="J281" s="72">
        <f t="shared" ref="J281:J290" si="170">(I281/I269-1)*100</f>
        <v>-13.106976360410904</v>
      </c>
    </row>
    <row r="282" spans="1:10" s="1" customFormat="1" ht="16" customHeight="1">
      <c r="A282" s="45" t="s">
        <v>414</v>
      </c>
      <c r="B282" s="8"/>
      <c r="C282" s="111">
        <v>7</v>
      </c>
      <c r="D282" s="77">
        <f t="shared" si="167"/>
        <v>0</v>
      </c>
      <c r="E282" s="112">
        <v>144</v>
      </c>
      <c r="F282" s="116">
        <f t="shared" si="168"/>
        <v>-61.18598382749326</v>
      </c>
      <c r="G282" s="12">
        <v>610</v>
      </c>
      <c r="H282" s="72">
        <f t="shared" si="169"/>
        <v>25.514403292181065</v>
      </c>
      <c r="I282" s="77">
        <v>203861</v>
      </c>
      <c r="J282" s="72">
        <f t="shared" si="170"/>
        <v>150.8965822800389</v>
      </c>
    </row>
    <row r="283" spans="1:10" s="1" customFormat="1">
      <c r="A283" s="45" t="s">
        <v>44</v>
      </c>
      <c r="B283" s="8"/>
      <c r="C283" s="111">
        <v>4</v>
      </c>
      <c r="D283" s="77">
        <f t="shared" si="167"/>
        <v>0</v>
      </c>
      <c r="E283" s="112">
        <v>742</v>
      </c>
      <c r="F283" s="116">
        <f t="shared" si="168"/>
        <v>1755</v>
      </c>
      <c r="G283" s="12">
        <v>706</v>
      </c>
      <c r="H283" s="72">
        <f t="shared" si="169"/>
        <v>34.732824427480914</v>
      </c>
      <c r="I283" s="77">
        <v>278734</v>
      </c>
      <c r="J283" s="72">
        <f t="shared" si="170"/>
        <v>218.99061570153356</v>
      </c>
    </row>
    <row r="284" spans="1:10" s="1" customFormat="1">
      <c r="A284" s="45" t="s">
        <v>459</v>
      </c>
      <c r="B284" s="8"/>
      <c r="C284" s="111">
        <v>5</v>
      </c>
      <c r="D284" s="77">
        <f t="shared" si="167"/>
        <v>3</v>
      </c>
      <c r="E284" s="112">
        <v>106</v>
      </c>
      <c r="F284" s="116">
        <f t="shared" si="168"/>
        <v>-5.3571428571428603</v>
      </c>
      <c r="G284" s="12">
        <v>770</v>
      </c>
      <c r="H284" s="72">
        <f t="shared" si="169"/>
        <v>41.025641025641036</v>
      </c>
      <c r="I284" s="77">
        <v>150947</v>
      </c>
      <c r="J284" s="72">
        <f t="shared" si="170"/>
        <v>-87.753603611278109</v>
      </c>
    </row>
    <row r="285" spans="1:10" s="1" customFormat="1">
      <c r="A285" s="45" t="s">
        <v>1274</v>
      </c>
      <c r="B285" s="8"/>
      <c r="C285" s="111">
        <v>5</v>
      </c>
      <c r="D285" s="77">
        <f t="shared" si="167"/>
        <v>1</v>
      </c>
      <c r="E285" s="112">
        <v>65</v>
      </c>
      <c r="F285" s="116">
        <f t="shared" si="168"/>
        <v>62.5</v>
      </c>
      <c r="G285" s="12">
        <v>758</v>
      </c>
      <c r="H285" s="72">
        <f t="shared" si="169"/>
        <v>53.441295546558699</v>
      </c>
      <c r="I285" s="77">
        <v>162137</v>
      </c>
      <c r="J285" s="72">
        <f t="shared" si="170"/>
        <v>91.719285798746597</v>
      </c>
    </row>
    <row r="286" spans="1:10" s="1" customFormat="1">
      <c r="A286" s="45" t="s">
        <v>6</v>
      </c>
      <c r="B286" s="8"/>
      <c r="C286" s="111">
        <v>4</v>
      </c>
      <c r="D286" s="77">
        <f t="shared" si="167"/>
        <v>1</v>
      </c>
      <c r="E286" s="112">
        <v>301</v>
      </c>
      <c r="F286" s="116">
        <f t="shared" si="168"/>
        <v>-63.292682926829272</v>
      </c>
      <c r="G286" s="12">
        <v>760</v>
      </c>
      <c r="H286" s="72">
        <f t="shared" si="169"/>
        <v>54.471544715447152</v>
      </c>
      <c r="I286" s="77">
        <v>108377</v>
      </c>
      <c r="J286" s="72">
        <f t="shared" si="170"/>
        <v>-2.738090964569051</v>
      </c>
    </row>
    <row r="287" spans="1:10" s="1" customFormat="1">
      <c r="A287" s="45" t="s">
        <v>7</v>
      </c>
      <c r="B287" s="8"/>
      <c r="C287" s="111">
        <v>14</v>
      </c>
      <c r="D287" s="77">
        <f t="shared" si="167"/>
        <v>11</v>
      </c>
      <c r="E287" s="284">
        <v>584340</v>
      </c>
      <c r="F287" s="116">
        <f t="shared" si="168"/>
        <v>10185.8651645837</v>
      </c>
      <c r="G287" s="12">
        <v>720</v>
      </c>
      <c r="H287" s="72">
        <f t="shared" si="169"/>
        <v>20.20033388981637</v>
      </c>
      <c r="I287" s="77">
        <v>691942</v>
      </c>
      <c r="J287" s="72">
        <f t="shared" si="170"/>
        <v>377.62630202041817</v>
      </c>
    </row>
    <row r="288" spans="1:10" s="1" customFormat="1">
      <c r="A288" s="45" t="s">
        <v>10</v>
      </c>
      <c r="B288" s="8"/>
      <c r="C288" s="111">
        <v>5</v>
      </c>
      <c r="D288" s="77">
        <f t="shared" si="167"/>
        <v>-1</v>
      </c>
      <c r="E288" s="284">
        <v>891</v>
      </c>
      <c r="F288" s="116">
        <f t="shared" si="168"/>
        <v>82.956878850102683</v>
      </c>
      <c r="G288" s="12">
        <v>793</v>
      </c>
      <c r="H288" s="72">
        <f t="shared" si="169"/>
        <v>33.053691275167793</v>
      </c>
      <c r="I288" s="77">
        <v>308010</v>
      </c>
      <c r="J288" s="72">
        <f t="shared" si="170"/>
        <v>254.0548307373987</v>
      </c>
    </row>
    <row r="289" spans="1:10" s="1" customFormat="1">
      <c r="A289" s="45" t="s">
        <v>8</v>
      </c>
      <c r="B289" s="8"/>
      <c r="C289" s="111">
        <v>7</v>
      </c>
      <c r="D289" s="77">
        <f t="shared" si="167"/>
        <v>6</v>
      </c>
      <c r="E289" s="284">
        <v>108</v>
      </c>
      <c r="F289" s="116">
        <f t="shared" si="168"/>
        <v>-82.857142857142847</v>
      </c>
      <c r="G289" s="12">
        <v>807</v>
      </c>
      <c r="H289" s="72">
        <f t="shared" si="169"/>
        <v>38.898450946643727</v>
      </c>
      <c r="I289" s="77">
        <v>94871</v>
      </c>
      <c r="J289" s="72">
        <f t="shared" si="170"/>
        <v>-17.923850885464876</v>
      </c>
    </row>
    <row r="290" spans="1:10" s="1" customFormat="1">
      <c r="A290" s="45" t="s">
        <v>9</v>
      </c>
      <c r="B290" s="8"/>
      <c r="C290" s="111">
        <v>7</v>
      </c>
      <c r="D290" s="77">
        <f t="shared" ref="D290:D295" si="171">C290-C278</f>
        <v>5</v>
      </c>
      <c r="E290" s="284">
        <v>207</v>
      </c>
      <c r="F290" s="116">
        <f t="shared" si="168"/>
        <v>-5.9090909090909083</v>
      </c>
      <c r="G290" s="12">
        <v>810</v>
      </c>
      <c r="H290" s="72">
        <f t="shared" si="169"/>
        <v>33.663366336633672</v>
      </c>
      <c r="I290" s="77">
        <v>103228</v>
      </c>
      <c r="J290" s="72">
        <f t="shared" si="170"/>
        <v>30.384479361390394</v>
      </c>
    </row>
    <row r="291" spans="1:10" s="1" customFormat="1">
      <c r="A291" s="45" t="s">
        <v>1304</v>
      </c>
      <c r="B291" s="8"/>
      <c r="C291" s="111">
        <v>8</v>
      </c>
      <c r="D291" s="77">
        <f t="shared" si="171"/>
        <v>5</v>
      </c>
      <c r="E291" s="284">
        <v>310</v>
      </c>
      <c r="F291" s="116">
        <f>(E291/E279-1)*100</f>
        <v>106.66666666666669</v>
      </c>
      <c r="G291" s="12">
        <v>701</v>
      </c>
      <c r="H291" s="72">
        <f t="shared" ref="H291:H296" si="172">(G291/G279-1)*100</f>
        <v>22.982456140350884</v>
      </c>
      <c r="I291" s="77">
        <v>79123</v>
      </c>
      <c r="J291" s="72">
        <f t="shared" ref="J291:J296" si="173">(I291/I279-1)*100</f>
        <v>39.981246903970003</v>
      </c>
    </row>
    <row r="292" spans="1:10" s="1" customFormat="1">
      <c r="A292" s="45" t="s">
        <v>217</v>
      </c>
      <c r="B292" s="8"/>
      <c r="C292" s="111">
        <v>6</v>
      </c>
      <c r="D292" s="77">
        <f t="shared" si="171"/>
        <v>6</v>
      </c>
      <c r="E292" s="284">
        <v>1575</v>
      </c>
      <c r="F292" s="116" t="s">
        <v>202</v>
      </c>
      <c r="G292" s="12">
        <v>712</v>
      </c>
      <c r="H292" s="72">
        <f t="shared" si="172"/>
        <v>23.396880415944544</v>
      </c>
      <c r="I292" s="77">
        <v>139596</v>
      </c>
      <c r="J292" s="72">
        <f t="shared" si="173"/>
        <v>44.539242079105399</v>
      </c>
    </row>
    <row r="293" spans="1:10" s="1" customFormat="1">
      <c r="A293" s="45" t="s">
        <v>1323</v>
      </c>
      <c r="B293" s="8"/>
      <c r="C293" s="111">
        <v>5</v>
      </c>
      <c r="D293" s="77">
        <f t="shared" si="171"/>
        <v>-2</v>
      </c>
      <c r="E293" s="284">
        <v>100</v>
      </c>
      <c r="F293" s="116">
        <f t="shared" ref="F293:F298" si="174">(E293/E281-1)*100</f>
        <v>-82.174688057040996</v>
      </c>
      <c r="G293" s="12">
        <v>906</v>
      </c>
      <c r="H293" s="72">
        <f t="shared" si="172"/>
        <v>11.990111248454882</v>
      </c>
      <c r="I293" s="77">
        <v>142252</v>
      </c>
      <c r="J293" s="72">
        <f t="shared" si="173"/>
        <v>-3.5147930599454646</v>
      </c>
    </row>
    <row r="294" spans="1:10" s="1" customFormat="1">
      <c r="A294" s="45" t="s">
        <v>1330</v>
      </c>
      <c r="B294" s="8"/>
      <c r="C294" s="111">
        <v>3</v>
      </c>
      <c r="D294" s="77">
        <f t="shared" si="171"/>
        <v>-4</v>
      </c>
      <c r="E294" s="284">
        <v>70</v>
      </c>
      <c r="F294" s="116">
        <f t="shared" si="174"/>
        <v>-51.388888888888886</v>
      </c>
      <c r="G294" s="12">
        <v>783</v>
      </c>
      <c r="H294" s="72">
        <f t="shared" si="172"/>
        <v>28.360655737704921</v>
      </c>
      <c r="I294" s="77">
        <v>113423</v>
      </c>
      <c r="J294" s="72">
        <f t="shared" si="173"/>
        <v>-44.362580385654923</v>
      </c>
    </row>
    <row r="295" spans="1:10" s="1" customFormat="1">
      <c r="A295" s="45" t="s">
        <v>3</v>
      </c>
      <c r="B295" s="8"/>
      <c r="C295" s="111">
        <v>6</v>
      </c>
      <c r="D295" s="77">
        <f t="shared" si="171"/>
        <v>2</v>
      </c>
      <c r="E295" s="284">
        <v>149</v>
      </c>
      <c r="F295" s="116">
        <f t="shared" si="174"/>
        <v>-79.919137466307276</v>
      </c>
      <c r="G295" s="12">
        <v>1009</v>
      </c>
      <c r="H295" s="72">
        <f t="shared" si="172"/>
        <v>42.917847025495746</v>
      </c>
      <c r="I295" s="77">
        <v>136769</v>
      </c>
      <c r="J295" s="72">
        <f t="shared" si="173"/>
        <v>-50.932071437284286</v>
      </c>
    </row>
    <row r="296" spans="1:10" s="1" customFormat="1">
      <c r="A296" s="45" t="s">
        <v>1346</v>
      </c>
      <c r="B296" s="8"/>
      <c r="C296" s="111">
        <v>4</v>
      </c>
      <c r="D296" s="77">
        <f t="shared" ref="D296:D302" si="175">C296-C284</f>
        <v>-1</v>
      </c>
      <c r="E296" s="284">
        <v>40</v>
      </c>
      <c r="F296" s="116">
        <f t="shared" si="174"/>
        <v>-62.264150943396224</v>
      </c>
      <c r="G296" s="12">
        <v>820</v>
      </c>
      <c r="H296" s="72">
        <f t="shared" si="172"/>
        <v>6.4935064935064846</v>
      </c>
      <c r="I296" s="77">
        <v>109879</v>
      </c>
      <c r="J296" s="72">
        <f t="shared" si="173"/>
        <v>-27.206900435252113</v>
      </c>
    </row>
    <row r="297" spans="1:10" s="1" customFormat="1">
      <c r="A297" s="45" t="s">
        <v>1351</v>
      </c>
      <c r="B297" s="8"/>
      <c r="C297" s="111">
        <v>5</v>
      </c>
      <c r="D297" s="77">
        <f t="shared" si="175"/>
        <v>0</v>
      </c>
      <c r="E297" s="284">
        <v>50</v>
      </c>
      <c r="F297" s="116">
        <f t="shared" si="174"/>
        <v>-23.076923076923073</v>
      </c>
      <c r="G297" s="12">
        <v>953</v>
      </c>
      <c r="H297" s="72">
        <f t="shared" ref="H297:H302" si="176">(G297/G285-1)*100</f>
        <v>25.725593667546164</v>
      </c>
      <c r="I297" s="77">
        <v>781206</v>
      </c>
      <c r="J297" s="72">
        <f t="shared" ref="J297:J302" si="177">(I297/I285-1)*100</f>
        <v>381.81846216471251</v>
      </c>
    </row>
    <row r="298" spans="1:10" s="1" customFormat="1">
      <c r="A298" s="45" t="s">
        <v>1360</v>
      </c>
      <c r="B298" s="8"/>
      <c r="C298" s="111">
        <v>2</v>
      </c>
      <c r="D298" s="77">
        <f t="shared" si="175"/>
        <v>-2</v>
      </c>
      <c r="E298" s="284">
        <v>195</v>
      </c>
      <c r="F298" s="116">
        <f t="shared" si="174"/>
        <v>-35.215946843853821</v>
      </c>
      <c r="G298" s="12">
        <v>723</v>
      </c>
      <c r="H298" s="72">
        <f t="shared" si="176"/>
        <v>-4.868421052631577</v>
      </c>
      <c r="I298" s="77">
        <v>101370</v>
      </c>
      <c r="J298" s="72">
        <f t="shared" si="177"/>
        <v>-6.4653939489005996</v>
      </c>
    </row>
    <row r="299" spans="1:10" s="1" customFormat="1">
      <c r="A299" s="45" t="s">
        <v>1364</v>
      </c>
      <c r="B299" s="8"/>
      <c r="C299" s="111">
        <v>3</v>
      </c>
      <c r="D299" s="77">
        <f t="shared" si="175"/>
        <v>-11</v>
      </c>
      <c r="E299" s="284">
        <v>1959</v>
      </c>
      <c r="F299" s="116">
        <f>(E299/E287-1)*100</f>
        <v>-99.664749974330007</v>
      </c>
      <c r="G299" s="12">
        <v>807</v>
      </c>
      <c r="H299" s="72">
        <f t="shared" si="176"/>
        <v>12.083333333333336</v>
      </c>
      <c r="I299" s="77">
        <v>132754</v>
      </c>
      <c r="J299" s="72">
        <f t="shared" si="177"/>
        <v>-80.814287902743303</v>
      </c>
    </row>
    <row r="300" spans="1:10" s="1" customFormat="1">
      <c r="A300" s="45" t="s">
        <v>10</v>
      </c>
      <c r="B300" s="8"/>
      <c r="C300" s="111">
        <v>8</v>
      </c>
      <c r="D300" s="77">
        <f t="shared" si="175"/>
        <v>3</v>
      </c>
      <c r="E300" s="284">
        <v>782</v>
      </c>
      <c r="F300" s="116">
        <f>(E300/E288-1)*100</f>
        <v>-12.233445566778901</v>
      </c>
      <c r="G300" s="12">
        <v>909</v>
      </c>
      <c r="H300" s="72">
        <f t="shared" si="176"/>
        <v>14.627994955863798</v>
      </c>
      <c r="I300" s="77">
        <v>252913</v>
      </c>
      <c r="J300" s="72">
        <f t="shared" si="177"/>
        <v>-17.888055582610953</v>
      </c>
    </row>
    <row r="301" spans="1:10" s="1" customFormat="1">
      <c r="A301" s="45" t="s">
        <v>8</v>
      </c>
      <c r="B301" s="8"/>
      <c r="C301" s="111">
        <v>2</v>
      </c>
      <c r="D301" s="77">
        <f t="shared" si="175"/>
        <v>-5</v>
      </c>
      <c r="E301" s="284">
        <v>20</v>
      </c>
      <c r="F301" s="116">
        <f>(E301/E289-1)*100</f>
        <v>-81.481481481481495</v>
      </c>
      <c r="G301" s="12">
        <v>841</v>
      </c>
      <c r="H301" s="72">
        <f t="shared" si="176"/>
        <v>4.2131350681536617</v>
      </c>
      <c r="I301" s="77">
        <v>160223</v>
      </c>
      <c r="J301" s="72">
        <f t="shared" si="177"/>
        <v>68.885117686121163</v>
      </c>
    </row>
    <row r="302" spans="1:10" s="1" customFormat="1">
      <c r="A302" s="45" t="s">
        <v>9</v>
      </c>
      <c r="B302" s="8"/>
      <c r="C302" s="111">
        <v>5</v>
      </c>
      <c r="D302" s="77">
        <f t="shared" si="175"/>
        <v>-2</v>
      </c>
      <c r="E302" s="284">
        <v>649</v>
      </c>
      <c r="F302" s="116">
        <f>(E302/E290-1)*100</f>
        <v>213.5265700483092</v>
      </c>
      <c r="G302" s="12">
        <v>842</v>
      </c>
      <c r="H302" s="72">
        <f t="shared" si="176"/>
        <v>3.9506172839506082</v>
      </c>
      <c r="I302" s="77">
        <v>194030</v>
      </c>
      <c r="J302" s="72">
        <f t="shared" si="177"/>
        <v>87.962568295423722</v>
      </c>
    </row>
    <row r="303" spans="1:10" s="1" customFormat="1">
      <c r="A303" s="57"/>
      <c r="B303" s="91"/>
      <c r="C303" s="187"/>
      <c r="D303" s="145"/>
      <c r="E303" s="186"/>
      <c r="F303" s="142"/>
      <c r="G303" s="92"/>
      <c r="H303" s="131"/>
      <c r="I303" s="145"/>
      <c r="J303" s="131"/>
    </row>
    <row r="304" spans="1:10" ht="12.75" customHeight="1">
      <c r="A304" s="19" t="s">
        <v>162</v>
      </c>
    </row>
    <row r="305" spans="1:1" ht="12.75" customHeight="1">
      <c r="A305" s="19" t="s">
        <v>41</v>
      </c>
    </row>
    <row r="306" spans="1:1">
      <c r="A306" s="20" t="s">
        <v>42</v>
      </c>
    </row>
  </sheetData>
  <mergeCells count="9">
    <mergeCell ref="A1:J1"/>
    <mergeCell ref="D2:F2"/>
    <mergeCell ref="A4:B6"/>
    <mergeCell ref="G5:G6"/>
    <mergeCell ref="I5:I6"/>
    <mergeCell ref="C5:C6"/>
    <mergeCell ref="E5:E6"/>
    <mergeCell ref="C4:F4"/>
    <mergeCell ref="G4:J4"/>
  </mergeCells>
  <phoneticPr fontId="5"/>
  <pageMargins left="0.67" right="0.28999999999999998" top="0.68" bottom="0.74" header="0.28999999999999998" footer="0.34"/>
  <pageSetup paperSize="9" orientation="portrait" r:id="rId1"/>
  <headerFooter alignWithMargins="0"/>
  <ignoredErrors>
    <ignoredError sqref="I13 G8:G9 G11 G10 C10:F12 C13" formulaRange="1"/>
    <ignoredError sqref="G13:H13 G12 D13:F13" formula="1" formulaRange="1"/>
    <ignoredError sqref="H1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O307"/>
  <sheetViews>
    <sheetView showGridLines="0" zoomScale="120" zoomScaleNormal="120" workbookViewId="0">
      <pane ySplit="5" topLeftCell="A291" activePane="bottomLeft" state="frozen"/>
      <selection activeCell="Q287" sqref="Q287"/>
      <selection pane="bottomLeft" activeCell="A302" sqref="A302"/>
    </sheetView>
  </sheetViews>
  <sheetFormatPr defaultColWidth="6.6328125" defaultRowHeight="11"/>
  <cols>
    <col min="1" max="1" width="10.1796875" style="3" customWidth="1"/>
    <col min="2" max="2" width="2.08984375" style="3" customWidth="1"/>
    <col min="3" max="4" width="10.1796875" style="3" customWidth="1"/>
    <col min="5" max="6" width="10.6328125" style="3" customWidth="1"/>
    <col min="7" max="7" width="2.453125" style="3" customWidth="1"/>
    <col min="8" max="16384" width="6.6328125" style="3"/>
  </cols>
  <sheetData>
    <row r="1" spans="1:15" ht="25.5" customHeight="1">
      <c r="A1" s="374" t="s">
        <v>105</v>
      </c>
      <c r="B1" s="374"/>
      <c r="C1" s="374"/>
      <c r="D1" s="374"/>
      <c r="E1" s="374"/>
      <c r="F1" s="374"/>
      <c r="G1" s="59"/>
      <c r="H1" s="59"/>
      <c r="I1" s="21"/>
      <c r="J1" s="21"/>
    </row>
    <row r="2" spans="1:15" s="1" customFormat="1" ht="30.75" customHeight="1">
      <c r="A2" s="11" t="s">
        <v>84</v>
      </c>
      <c r="B2" s="4"/>
      <c r="C2" s="4"/>
      <c r="D2" s="4"/>
      <c r="E2" s="4"/>
      <c r="F2" s="4"/>
      <c r="G2" s="4"/>
    </row>
    <row r="3" spans="1:15" s="1" customFormat="1" ht="14.25" customHeight="1">
      <c r="F3" s="2"/>
    </row>
    <row r="4" spans="1:15" ht="24" customHeight="1">
      <c r="A4" s="378" t="s">
        <v>83</v>
      </c>
      <c r="B4" s="379"/>
      <c r="C4" s="395" t="s">
        <v>85</v>
      </c>
      <c r="D4" s="58"/>
      <c r="E4" s="395" t="s">
        <v>253</v>
      </c>
      <c r="F4" s="51"/>
      <c r="G4" s="10"/>
    </row>
    <row r="5" spans="1:15" ht="24" customHeight="1">
      <c r="A5" s="382"/>
      <c r="B5" s="383"/>
      <c r="C5" s="377"/>
      <c r="D5" s="53" t="s">
        <v>106</v>
      </c>
      <c r="E5" s="371"/>
      <c r="F5" s="53" t="s">
        <v>106</v>
      </c>
      <c r="G5" s="9"/>
      <c r="J5" s="434"/>
    </row>
    <row r="6" spans="1:15" ht="5.25" customHeight="1">
      <c r="A6" s="9"/>
      <c r="B6" s="15"/>
      <c r="C6" s="10"/>
      <c r="D6" s="10"/>
      <c r="E6" s="10"/>
      <c r="F6" s="10"/>
      <c r="G6" s="9"/>
      <c r="J6" s="435"/>
    </row>
    <row r="7" spans="1:15" s="64" customFormat="1" ht="15" customHeight="1">
      <c r="A7" s="78" t="s">
        <v>37</v>
      </c>
      <c r="B7" s="79"/>
      <c r="C7" s="23">
        <v>24688</v>
      </c>
      <c r="D7" s="23" t="s">
        <v>127</v>
      </c>
      <c r="E7" s="23">
        <f>SUM(E30:E41)</f>
        <v>5217280</v>
      </c>
      <c r="F7" s="23" t="s">
        <v>127</v>
      </c>
      <c r="G7" s="84"/>
    </row>
    <row r="8" spans="1:15" ht="15" customHeight="1">
      <c r="A8" s="10" t="s">
        <v>38</v>
      </c>
      <c r="B8" s="15"/>
      <c r="C8" s="23">
        <v>24853</v>
      </c>
      <c r="D8" s="82">
        <f>(C8/C7-1)*100</f>
        <v>0.6683408943616298</v>
      </c>
      <c r="E8" s="23">
        <f>SUM(E42:E53)</f>
        <v>5075398</v>
      </c>
      <c r="F8" s="82">
        <f>(E8/E7-1)*100</f>
        <v>-2.7194630152109878</v>
      </c>
      <c r="G8" s="95"/>
    </row>
    <row r="9" spans="1:15" ht="15" customHeight="1">
      <c r="A9" s="10" t="s">
        <v>39</v>
      </c>
      <c r="B9" s="15"/>
      <c r="C9" s="23">
        <v>24882</v>
      </c>
      <c r="D9" s="82">
        <f t="shared" ref="D9:F17" si="0">(C9/C8-1)*100</f>
        <v>0.1166861143523823</v>
      </c>
      <c r="E9" s="23">
        <f>SUM(E54:E65)</f>
        <v>4960893</v>
      </c>
      <c r="F9" s="82">
        <f t="shared" si="0"/>
        <v>-2.2560792276782982</v>
      </c>
      <c r="G9" s="9"/>
    </row>
    <row r="10" spans="1:15" ht="15" customHeight="1">
      <c r="A10" s="10" t="s">
        <v>93</v>
      </c>
      <c r="B10" s="15"/>
      <c r="C10" s="23">
        <v>25256</v>
      </c>
      <c r="D10" s="82">
        <f t="shared" si="0"/>
        <v>1.5030946065428763</v>
      </c>
      <c r="E10" s="23">
        <f>SUM(E66:E77)</f>
        <v>4920230</v>
      </c>
      <c r="F10" s="82">
        <f t="shared" si="0"/>
        <v>-0.81967097456042692</v>
      </c>
      <c r="G10" s="9"/>
    </row>
    <row r="11" spans="1:15" ht="15" customHeight="1">
      <c r="A11" s="10" t="s">
        <v>158</v>
      </c>
      <c r="B11" s="15"/>
      <c r="C11" s="23">
        <v>26488</v>
      </c>
      <c r="D11" s="82">
        <f t="shared" si="0"/>
        <v>4.8780487804878092</v>
      </c>
      <c r="E11" s="23">
        <f>SUM(E78:E89)</f>
        <v>4972102</v>
      </c>
      <c r="F11" s="82">
        <f t="shared" si="0"/>
        <v>1.054259658593204</v>
      </c>
      <c r="G11" s="9"/>
    </row>
    <row r="12" spans="1:15" ht="15" customHeight="1">
      <c r="A12" s="10" t="s">
        <v>174</v>
      </c>
      <c r="B12" s="15"/>
      <c r="C12" s="23">
        <v>26931</v>
      </c>
      <c r="D12" s="82">
        <f t="shared" si="0"/>
        <v>1.6724554515252121</v>
      </c>
      <c r="E12" s="23">
        <f>SUM(E90:E101)</f>
        <v>5022896</v>
      </c>
      <c r="F12" s="82">
        <f t="shared" si="0"/>
        <v>1.0215800078115844</v>
      </c>
      <c r="G12" s="9"/>
    </row>
    <row r="13" spans="1:15" ht="15" customHeight="1">
      <c r="A13" s="10" t="s">
        <v>208</v>
      </c>
      <c r="B13" s="15"/>
      <c r="C13" s="23">
        <v>27958</v>
      </c>
      <c r="D13" s="82">
        <f t="shared" si="0"/>
        <v>3.813449184954143</v>
      </c>
      <c r="E13" s="23">
        <f>SUM(E102:E113)</f>
        <v>5069633</v>
      </c>
      <c r="F13" s="82">
        <f t="shared" si="0"/>
        <v>0.93047914987687275</v>
      </c>
      <c r="G13" s="9"/>
    </row>
    <row r="14" spans="1:15" ht="15" customHeight="1">
      <c r="A14" s="10" t="s">
        <v>215</v>
      </c>
      <c r="B14" s="15"/>
      <c r="C14" s="126">
        <v>27336</v>
      </c>
      <c r="D14" s="82">
        <f t="shared" si="0"/>
        <v>-2.2247657200085813</v>
      </c>
      <c r="E14" s="23">
        <f>SUM(E114:E125)</f>
        <v>4850195</v>
      </c>
      <c r="F14" s="82">
        <f t="shared" si="0"/>
        <v>-4.3284790042987353</v>
      </c>
      <c r="G14" s="9"/>
    </row>
    <row r="15" spans="1:15" ht="15" customHeight="1">
      <c r="A15" s="10" t="s">
        <v>252</v>
      </c>
      <c r="B15" s="15"/>
      <c r="C15" s="126">
        <v>27451</v>
      </c>
      <c r="D15" s="82">
        <f t="shared" si="0"/>
        <v>0.42069066432544044</v>
      </c>
      <c r="E15" s="23">
        <f>SUM(E126:E137)</f>
        <v>4831947</v>
      </c>
      <c r="F15" s="82">
        <f t="shared" si="0"/>
        <v>-0.37623229581491557</v>
      </c>
      <c r="G15" s="9"/>
    </row>
    <row r="16" spans="1:15" ht="15" customHeight="1">
      <c r="A16" s="10" t="s">
        <v>260</v>
      </c>
      <c r="B16" s="15"/>
      <c r="C16" s="126">
        <v>27955</v>
      </c>
      <c r="D16" s="82">
        <f t="shared" si="0"/>
        <v>1.83599868857236</v>
      </c>
      <c r="E16" s="23">
        <f>SUM(E138:E149)</f>
        <v>4859223</v>
      </c>
      <c r="F16" s="82">
        <f t="shared" si="0"/>
        <v>0.56449294663207805</v>
      </c>
      <c r="G16" s="9"/>
      <c r="L16" s="151"/>
      <c r="M16" s="152"/>
      <c r="N16" s="151"/>
      <c r="O16" s="152"/>
    </row>
    <row r="17" spans="1:7" ht="15" customHeight="1">
      <c r="A17" s="10" t="s">
        <v>270</v>
      </c>
      <c r="B17" s="15"/>
      <c r="C17" s="126">
        <v>28416</v>
      </c>
      <c r="D17" s="82">
        <f t="shared" ref="D17:D21" si="1">(C17/C16-1)*100</f>
        <v>1.6490788767662412</v>
      </c>
      <c r="E17" s="23">
        <f>SUM(E150:E161)</f>
        <v>4814718</v>
      </c>
      <c r="F17" s="82">
        <f t="shared" si="0"/>
        <v>-0.91588716961539252</v>
      </c>
      <c r="G17" s="9"/>
    </row>
    <row r="18" spans="1:7" ht="15" customHeight="1">
      <c r="A18" s="10" t="s">
        <v>296</v>
      </c>
      <c r="B18" s="15"/>
      <c r="C18" s="126">
        <v>29959</v>
      </c>
      <c r="D18" s="82">
        <f t="shared" si="1"/>
        <v>5.4300394144144226</v>
      </c>
      <c r="E18" s="23">
        <f>SUM(E162:E173)</f>
        <v>5033550</v>
      </c>
      <c r="F18" s="82">
        <f>(E18/E17-1)*100</f>
        <v>4.5450636984346815</v>
      </c>
      <c r="G18" s="9"/>
    </row>
    <row r="19" spans="1:7" ht="15" customHeight="1">
      <c r="A19" s="10" t="s">
        <v>304</v>
      </c>
      <c r="B19" s="15"/>
      <c r="C19" s="126">
        <v>29632</v>
      </c>
      <c r="D19" s="82">
        <f t="shared" si="1"/>
        <v>-1.0914917053306161</v>
      </c>
      <c r="E19" s="23">
        <f>SUM(E174:E185)</f>
        <v>5001741</v>
      </c>
      <c r="F19" s="82">
        <f>(E19/E18-1)*100</f>
        <v>-0.63193968471555451</v>
      </c>
      <c r="G19" s="9"/>
    </row>
    <row r="20" spans="1:7" ht="15" customHeight="1">
      <c r="A20" s="10" t="s">
        <v>316</v>
      </c>
      <c r="B20" s="15"/>
      <c r="C20" s="126">
        <v>31097</v>
      </c>
      <c r="D20" s="82">
        <f t="shared" si="1"/>
        <v>4.9439794816414695</v>
      </c>
      <c r="E20" s="23">
        <f>SUM(E186:E197)</f>
        <v>5185317</v>
      </c>
      <c r="F20" s="82">
        <f>(E20/E19-1)*100</f>
        <v>3.6702420217280318</v>
      </c>
      <c r="G20" s="9"/>
    </row>
    <row r="21" spans="1:7" ht="15" customHeight="1">
      <c r="A21" s="10" t="s">
        <v>364</v>
      </c>
      <c r="B21" s="15"/>
      <c r="C21" s="126">
        <v>31304</v>
      </c>
      <c r="D21" s="82">
        <f t="shared" si="1"/>
        <v>0.66565906679101339</v>
      </c>
      <c r="E21" s="23">
        <f>SUM(E198:E209)</f>
        <v>5177594</v>
      </c>
      <c r="F21" s="82">
        <f>(E21/E20-1)*100</f>
        <v>-0.14893978516645756</v>
      </c>
      <c r="G21" s="9"/>
    </row>
    <row r="22" spans="1:7" ht="15" customHeight="1">
      <c r="A22" s="291" t="s">
        <v>395</v>
      </c>
      <c r="B22" s="15"/>
      <c r="C22" s="126">
        <v>31880</v>
      </c>
      <c r="D22" s="82">
        <f>(C22/C21-1)*100</f>
        <v>1.8400204446715973</v>
      </c>
      <c r="E22" s="23">
        <v>5307038</v>
      </c>
      <c r="F22" s="82">
        <f>(E22/E21-1)*100</f>
        <v>2.500080153059514</v>
      </c>
      <c r="G22" s="9"/>
    </row>
    <row r="23" spans="1:7" ht="15" customHeight="1">
      <c r="A23" s="301" t="s">
        <v>416</v>
      </c>
      <c r="B23" s="15"/>
      <c r="C23" s="126">
        <v>32109</v>
      </c>
      <c r="D23" s="82">
        <f t="shared" ref="D23:D24" si="2">(C23/C22-1)*100</f>
        <v>0.71831869510665669</v>
      </c>
      <c r="E23" s="23">
        <f>SUM(E222:E233)</f>
        <v>5450907</v>
      </c>
      <c r="F23" s="82">
        <f t="shared" ref="F23:F24" si="3">(E23/E22-1)*100</f>
        <v>2.7109095506759218</v>
      </c>
      <c r="G23" s="9"/>
    </row>
    <row r="24" spans="1:7" ht="15" customHeight="1">
      <c r="A24" s="301" t="s">
        <v>428</v>
      </c>
      <c r="B24" s="15"/>
      <c r="C24" s="126">
        <v>32360</v>
      </c>
      <c r="D24" s="82">
        <f t="shared" si="2"/>
        <v>0.7817122925036557</v>
      </c>
      <c r="E24" s="23">
        <f>SUM(E234:E245)</f>
        <v>5545002</v>
      </c>
      <c r="F24" s="82">
        <f t="shared" si="3"/>
        <v>1.7262264793730608</v>
      </c>
      <c r="G24" s="9"/>
    </row>
    <row r="25" spans="1:7" ht="15" customHeight="1">
      <c r="A25" s="313" t="s">
        <v>458</v>
      </c>
      <c r="B25" s="15"/>
      <c r="C25" s="126">
        <v>24803</v>
      </c>
      <c r="D25" s="82">
        <f>(C25/C24-1)*100</f>
        <v>-23.352904820766373</v>
      </c>
      <c r="E25" s="23">
        <f>SUM(E246:E257)</f>
        <v>4290541</v>
      </c>
      <c r="F25" s="82">
        <f>(E25/E24-1)*100</f>
        <v>-22.623274076366428</v>
      </c>
      <c r="G25" s="9"/>
    </row>
    <row r="26" spans="1:7" ht="15" customHeight="1">
      <c r="A26" s="316" t="s">
        <v>490</v>
      </c>
      <c r="B26" s="15"/>
      <c r="C26" s="126">
        <v>26135</v>
      </c>
      <c r="D26" s="82">
        <f>(C26/C25-1)*100</f>
        <v>5.3703181066806494</v>
      </c>
      <c r="E26" s="23">
        <f>SUM(E258:E269)</f>
        <v>4449435</v>
      </c>
      <c r="F26" s="82">
        <f>(E26/E25-1)*100</f>
        <v>3.7033558238926068</v>
      </c>
      <c r="G26" s="9"/>
    </row>
    <row r="27" spans="1:7" ht="15" customHeight="1">
      <c r="A27" s="346" t="s">
        <v>1264</v>
      </c>
      <c r="B27" s="15"/>
      <c r="C27" s="126">
        <v>28658</v>
      </c>
      <c r="D27" s="82">
        <f>(C27/C26-1)*100</f>
        <v>9.6537210637076765</v>
      </c>
      <c r="E27" s="23">
        <f>SUM(E270:E281)</f>
        <v>4956506</v>
      </c>
      <c r="F27" s="82">
        <f>(E27/E26-1)*100</f>
        <v>11.396300878650889</v>
      </c>
      <c r="G27" s="9"/>
    </row>
    <row r="28" spans="1:7" ht="15" customHeight="1">
      <c r="A28" s="352" t="s">
        <v>1325</v>
      </c>
      <c r="B28" s="15"/>
      <c r="C28" s="126"/>
      <c r="D28" s="82"/>
      <c r="E28" s="23">
        <f>SUM(E282:E293)</f>
        <v>5219035</v>
      </c>
      <c r="F28" s="82">
        <f>(E28/E27-1)*100</f>
        <v>5.2966545384995012</v>
      </c>
      <c r="G28" s="9"/>
    </row>
    <row r="29" spans="1:7" ht="15" customHeight="1">
      <c r="A29" s="301"/>
      <c r="B29" s="15"/>
      <c r="C29" s="126"/>
      <c r="D29" s="228"/>
      <c r="E29" s="23"/>
      <c r="F29" s="82"/>
      <c r="G29" s="9"/>
    </row>
    <row r="30" spans="1:7" s="1" customFormat="1" ht="20.149999999999999" customHeight="1">
      <c r="A30" s="6" t="s">
        <v>40</v>
      </c>
      <c r="B30" s="7"/>
      <c r="C30" s="303"/>
      <c r="D30" s="303"/>
      <c r="E30" s="12">
        <v>440690</v>
      </c>
      <c r="F30" s="83" t="s">
        <v>127</v>
      </c>
      <c r="G30" s="13"/>
    </row>
    <row r="31" spans="1:7" s="1" customFormat="1" ht="12.65" customHeight="1">
      <c r="A31" s="6" t="s">
        <v>44</v>
      </c>
      <c r="B31" s="7"/>
      <c r="C31" s="303"/>
      <c r="D31" s="303"/>
      <c r="E31" s="12">
        <v>476960</v>
      </c>
      <c r="F31" s="83" t="s">
        <v>127</v>
      </c>
      <c r="G31" s="13"/>
    </row>
    <row r="32" spans="1:7" s="1" customFormat="1" ht="12.65" customHeight="1">
      <c r="A32" s="6" t="s">
        <v>4</v>
      </c>
      <c r="B32" s="7"/>
      <c r="C32" s="303"/>
      <c r="D32" s="303"/>
      <c r="E32" s="12">
        <v>460482</v>
      </c>
      <c r="F32" s="83" t="s">
        <v>127</v>
      </c>
      <c r="G32" s="13"/>
    </row>
    <row r="33" spans="1:7" s="1" customFormat="1" ht="12.65" customHeight="1">
      <c r="A33" s="6" t="s">
        <v>5</v>
      </c>
      <c r="B33" s="7"/>
      <c r="C33" s="303"/>
      <c r="D33" s="303"/>
      <c r="E33" s="12">
        <v>438085</v>
      </c>
      <c r="F33" s="83" t="s">
        <v>127</v>
      </c>
      <c r="G33" s="13"/>
    </row>
    <row r="34" spans="1:7" s="1" customFormat="1" ht="12.65" customHeight="1">
      <c r="A34" s="6" t="s">
        <v>6</v>
      </c>
      <c r="B34" s="7"/>
      <c r="C34" s="303"/>
      <c r="D34" s="303"/>
      <c r="E34" s="12">
        <v>432961</v>
      </c>
      <c r="F34" s="83" t="s">
        <v>127</v>
      </c>
      <c r="G34" s="13"/>
    </row>
    <row r="35" spans="1:7" s="1" customFormat="1" ht="12.65" customHeight="1">
      <c r="A35" s="6" t="s">
        <v>7</v>
      </c>
      <c r="B35" s="7"/>
      <c r="C35" s="303"/>
      <c r="D35" s="303"/>
      <c r="E35" s="12">
        <v>446726</v>
      </c>
      <c r="F35" s="83" t="s">
        <v>127</v>
      </c>
      <c r="G35" s="13"/>
    </row>
    <row r="36" spans="1:7" s="1" customFormat="1" ht="12.65" customHeight="1">
      <c r="A36" s="6" t="s">
        <v>45</v>
      </c>
      <c r="B36" s="7"/>
      <c r="C36" s="303"/>
      <c r="D36" s="303"/>
      <c r="E36" s="12">
        <v>428174</v>
      </c>
      <c r="F36" s="83" t="s">
        <v>127</v>
      </c>
      <c r="G36" s="13"/>
    </row>
    <row r="37" spans="1:7" s="1" customFormat="1" ht="12.65" customHeight="1">
      <c r="A37" s="6" t="s">
        <v>8</v>
      </c>
      <c r="B37" s="7"/>
      <c r="C37" s="303"/>
      <c r="D37" s="303"/>
      <c r="E37" s="12">
        <v>444089</v>
      </c>
      <c r="F37" s="83" t="s">
        <v>127</v>
      </c>
      <c r="G37" s="13"/>
    </row>
    <row r="38" spans="1:7" s="1" customFormat="1" ht="12.65" customHeight="1">
      <c r="A38" s="6" t="s">
        <v>9</v>
      </c>
      <c r="B38" s="7"/>
      <c r="C38" s="303"/>
      <c r="D38" s="303"/>
      <c r="E38" s="12">
        <v>422916</v>
      </c>
      <c r="F38" s="83" t="s">
        <v>127</v>
      </c>
      <c r="G38" s="13"/>
    </row>
    <row r="39" spans="1:7" s="1" customFormat="1" ht="12.65" customHeight="1">
      <c r="A39" s="6" t="s">
        <v>46</v>
      </c>
      <c r="B39" s="8"/>
      <c r="C39" s="303"/>
      <c r="D39" s="303"/>
      <c r="E39" s="13">
        <v>408651</v>
      </c>
      <c r="F39" s="83" t="s">
        <v>127</v>
      </c>
      <c r="G39" s="13"/>
    </row>
    <row r="40" spans="1:7" s="1" customFormat="1" ht="12.65" customHeight="1">
      <c r="A40" s="6" t="s">
        <v>0</v>
      </c>
      <c r="B40" s="8"/>
      <c r="C40" s="303"/>
      <c r="D40" s="303"/>
      <c r="E40" s="13">
        <v>394211</v>
      </c>
      <c r="F40" s="83" t="s">
        <v>127</v>
      </c>
      <c r="G40" s="13"/>
    </row>
    <row r="41" spans="1:7" s="1" customFormat="1" ht="12.65" customHeight="1">
      <c r="A41" s="6" t="s">
        <v>1</v>
      </c>
      <c r="B41" s="8"/>
      <c r="C41" s="303"/>
      <c r="D41" s="303"/>
      <c r="E41" s="13">
        <v>423335</v>
      </c>
      <c r="F41" s="83" t="s">
        <v>127</v>
      </c>
      <c r="G41" s="13"/>
    </row>
    <row r="42" spans="1:7" s="1" customFormat="1" ht="20.149999999999999" customHeight="1">
      <c r="A42" s="6" t="s">
        <v>47</v>
      </c>
      <c r="B42" s="8"/>
      <c r="C42" s="303"/>
      <c r="D42" s="303"/>
      <c r="E42" s="12">
        <v>426356</v>
      </c>
      <c r="F42" s="72">
        <f>(E42/E30-1)*100</f>
        <v>-3.2526265628900153</v>
      </c>
      <c r="G42" s="13"/>
    </row>
    <row r="43" spans="1:7" s="1" customFormat="1" ht="12.65" customHeight="1">
      <c r="A43" s="6" t="s">
        <v>3</v>
      </c>
      <c r="B43" s="8"/>
      <c r="C43" s="303"/>
      <c r="D43" s="303"/>
      <c r="E43" s="12">
        <v>458119</v>
      </c>
      <c r="F43" s="72">
        <f t="shared" ref="F43:F88" si="4">(E43/E31-1)*100</f>
        <v>-3.9502264340825266</v>
      </c>
      <c r="G43" s="13"/>
    </row>
    <row r="44" spans="1:7" s="1" customFormat="1" ht="12.65" customHeight="1">
      <c r="A44" s="6" t="s">
        <v>4</v>
      </c>
      <c r="B44" s="8"/>
      <c r="C44" s="303"/>
      <c r="D44" s="303"/>
      <c r="E44" s="12">
        <v>459062</v>
      </c>
      <c r="F44" s="72">
        <f t="shared" si="4"/>
        <v>-0.30837253139102128</v>
      </c>
      <c r="G44" s="13"/>
    </row>
    <row r="45" spans="1:7" s="1" customFormat="1" ht="12.65" customHeight="1">
      <c r="A45" s="6" t="s">
        <v>5</v>
      </c>
      <c r="B45" s="8"/>
      <c r="C45" s="303"/>
      <c r="D45" s="303"/>
      <c r="E45" s="12">
        <v>413490</v>
      </c>
      <c r="F45" s="72">
        <f t="shared" si="4"/>
        <v>-5.6142072885398964</v>
      </c>
      <c r="G45" s="13"/>
    </row>
    <row r="46" spans="1:7" s="1" customFormat="1" ht="12.65" customHeight="1">
      <c r="A46" s="6" t="s">
        <v>6</v>
      </c>
      <c r="B46" s="8"/>
      <c r="C46" s="303"/>
      <c r="D46" s="303"/>
      <c r="E46" s="12">
        <v>427022</v>
      </c>
      <c r="F46" s="72">
        <f t="shared" si="4"/>
        <v>-1.3717170830629066</v>
      </c>
      <c r="G46" s="13"/>
    </row>
    <row r="47" spans="1:7" s="1" customFormat="1" ht="12.65" customHeight="1">
      <c r="A47" s="6" t="s">
        <v>7</v>
      </c>
      <c r="B47" s="8"/>
      <c r="C47" s="303"/>
      <c r="D47" s="303"/>
      <c r="E47" s="12">
        <v>441033</v>
      </c>
      <c r="F47" s="72">
        <f t="shared" si="4"/>
        <v>-1.2743829550999952</v>
      </c>
      <c r="G47" s="13"/>
    </row>
    <row r="48" spans="1:7" s="1" customFormat="1" ht="12.65" customHeight="1">
      <c r="A48" s="6" t="s">
        <v>10</v>
      </c>
      <c r="B48" s="8"/>
      <c r="C48" s="303"/>
      <c r="D48" s="303"/>
      <c r="E48" s="12">
        <v>420179</v>
      </c>
      <c r="F48" s="72">
        <f t="shared" si="4"/>
        <v>-1.8672315460537048</v>
      </c>
      <c r="G48" s="13"/>
    </row>
    <row r="49" spans="1:7" s="1" customFormat="1" ht="12.65" customHeight="1">
      <c r="A49" s="6" t="s">
        <v>8</v>
      </c>
      <c r="B49" s="8"/>
      <c r="C49" s="303"/>
      <c r="D49" s="303"/>
      <c r="E49" s="12">
        <v>419833</v>
      </c>
      <c r="F49" s="72">
        <f t="shared" si="4"/>
        <v>-5.4619682090752075</v>
      </c>
      <c r="G49" s="13"/>
    </row>
    <row r="50" spans="1:7" s="1" customFormat="1" ht="12.65" customHeight="1">
      <c r="A50" s="6" t="s">
        <v>9</v>
      </c>
      <c r="B50" s="8"/>
      <c r="C50" s="303"/>
      <c r="D50" s="303"/>
      <c r="E50" s="12">
        <v>416932</v>
      </c>
      <c r="F50" s="72">
        <f t="shared" si="4"/>
        <v>-1.4149381910355752</v>
      </c>
      <c r="G50" s="13"/>
    </row>
    <row r="51" spans="1:7" s="1" customFormat="1" ht="12.65" customHeight="1">
      <c r="A51" s="6" t="s">
        <v>48</v>
      </c>
      <c r="B51" s="8"/>
      <c r="C51" s="303"/>
      <c r="D51" s="303"/>
      <c r="E51" s="13">
        <v>397437</v>
      </c>
      <c r="F51" s="72">
        <f t="shared" si="4"/>
        <v>-2.7441508769096346</v>
      </c>
      <c r="G51" s="13"/>
    </row>
    <row r="52" spans="1:7" s="1" customFormat="1" ht="12.65" customHeight="1">
      <c r="A52" s="6" t="s">
        <v>0</v>
      </c>
      <c r="B52" s="8"/>
      <c r="C52" s="303"/>
      <c r="D52" s="303"/>
      <c r="E52" s="13">
        <v>380869</v>
      </c>
      <c r="F52" s="72">
        <f t="shared" si="4"/>
        <v>-3.3844819145077087</v>
      </c>
      <c r="G52" s="13"/>
    </row>
    <row r="53" spans="1:7" s="1" customFormat="1" ht="12.65" customHeight="1">
      <c r="A53" s="6" t="s">
        <v>1</v>
      </c>
      <c r="B53" s="8"/>
      <c r="C53" s="303"/>
      <c r="D53" s="303"/>
      <c r="E53" s="13">
        <v>415066</v>
      </c>
      <c r="F53" s="72">
        <f t="shared" si="4"/>
        <v>-1.9532993964590739</v>
      </c>
      <c r="G53" s="13"/>
    </row>
    <row r="54" spans="1:7" s="1" customFormat="1" ht="20.149999999999999" customHeight="1">
      <c r="A54" s="6" t="s">
        <v>49</v>
      </c>
      <c r="B54" s="8"/>
      <c r="C54" s="303"/>
      <c r="D54" s="303"/>
      <c r="E54" s="12">
        <v>414974</v>
      </c>
      <c r="F54" s="72">
        <f t="shared" si="4"/>
        <v>-2.6696000525382568</v>
      </c>
      <c r="G54" s="13"/>
    </row>
    <row r="55" spans="1:7" s="1" customFormat="1" ht="12.65" customHeight="1">
      <c r="A55" s="6" t="s">
        <v>3</v>
      </c>
      <c r="B55" s="8"/>
      <c r="C55" s="303"/>
      <c r="D55" s="303"/>
      <c r="E55" s="12">
        <v>462234</v>
      </c>
      <c r="F55" s="72">
        <f t="shared" si="4"/>
        <v>0.89823823067805009</v>
      </c>
      <c r="G55" s="13"/>
    </row>
    <row r="56" spans="1:7" s="1" customFormat="1" ht="12.65" customHeight="1">
      <c r="A56" s="6" t="s">
        <v>4</v>
      </c>
      <c r="B56" s="8"/>
      <c r="C56" s="303"/>
      <c r="D56" s="303"/>
      <c r="E56" s="12">
        <v>453122</v>
      </c>
      <c r="F56" s="72">
        <f t="shared" si="4"/>
        <v>-1.2939428661052355</v>
      </c>
      <c r="G56" s="13"/>
    </row>
    <row r="57" spans="1:7" s="1" customFormat="1" ht="12.65" customHeight="1">
      <c r="A57" s="6" t="s">
        <v>5</v>
      </c>
      <c r="B57" s="8"/>
      <c r="C57" s="303"/>
      <c r="D57" s="303"/>
      <c r="E57" s="12">
        <v>396377</v>
      </c>
      <c r="F57" s="72">
        <f t="shared" si="4"/>
        <v>-4.1386732448184915</v>
      </c>
      <c r="G57" s="13"/>
    </row>
    <row r="58" spans="1:7" s="1" customFormat="1" ht="12.65" customHeight="1">
      <c r="A58" s="6" t="s">
        <v>6</v>
      </c>
      <c r="B58" s="8"/>
      <c r="C58" s="303"/>
      <c r="D58" s="303"/>
      <c r="E58" s="12">
        <v>413720</v>
      </c>
      <c r="F58" s="72">
        <f t="shared" si="4"/>
        <v>-3.1150619874385832</v>
      </c>
      <c r="G58" s="13"/>
    </row>
    <row r="59" spans="1:7" s="1" customFormat="1" ht="12.65" customHeight="1">
      <c r="A59" s="6" t="s">
        <v>7</v>
      </c>
      <c r="B59" s="8"/>
      <c r="C59" s="303"/>
      <c r="D59" s="303"/>
      <c r="E59" s="12">
        <v>423680</v>
      </c>
      <c r="F59" s="72">
        <f t="shared" si="4"/>
        <v>-3.9346262071092153</v>
      </c>
      <c r="G59" s="13"/>
    </row>
    <row r="60" spans="1:7" s="1" customFormat="1" ht="12.65" customHeight="1">
      <c r="A60" s="6" t="s">
        <v>10</v>
      </c>
      <c r="B60" s="8"/>
      <c r="C60" s="303"/>
      <c r="D60" s="303"/>
      <c r="E60" s="12">
        <v>407599</v>
      </c>
      <c r="F60" s="72">
        <f t="shared" si="4"/>
        <v>-2.9939620971062286</v>
      </c>
      <c r="G60" s="13"/>
    </row>
    <row r="61" spans="1:7" s="1" customFormat="1" ht="12.65" customHeight="1">
      <c r="A61" s="6" t="s">
        <v>8</v>
      </c>
      <c r="B61" s="8"/>
      <c r="C61" s="303"/>
      <c r="D61" s="303"/>
      <c r="E61" s="12">
        <v>428983</v>
      </c>
      <c r="F61" s="72">
        <f t="shared" si="4"/>
        <v>2.1794380146391568</v>
      </c>
      <c r="G61" s="13"/>
    </row>
    <row r="62" spans="1:7" s="1" customFormat="1" ht="12.65" customHeight="1">
      <c r="A62" s="6" t="s">
        <v>9</v>
      </c>
      <c r="B62" s="8"/>
      <c r="C62" s="303"/>
      <c r="D62" s="303"/>
      <c r="E62" s="12">
        <v>408701</v>
      </c>
      <c r="F62" s="72">
        <f t="shared" si="4"/>
        <v>-1.9741828403672557</v>
      </c>
      <c r="G62" s="13"/>
    </row>
    <row r="63" spans="1:7" s="1" customFormat="1" ht="12.65" customHeight="1">
      <c r="A63" s="6" t="s">
        <v>50</v>
      </c>
      <c r="B63" s="8"/>
      <c r="C63" s="303"/>
      <c r="D63" s="303"/>
      <c r="E63" s="13">
        <v>370712</v>
      </c>
      <c r="F63" s="72">
        <f t="shared" si="4"/>
        <v>-6.7243361840996219</v>
      </c>
      <c r="G63" s="13"/>
    </row>
    <row r="64" spans="1:7" s="1" customFormat="1" ht="12.65" customHeight="1">
      <c r="A64" s="6" t="s">
        <v>0</v>
      </c>
      <c r="B64" s="8"/>
      <c r="C64" s="303"/>
      <c r="D64" s="303"/>
      <c r="E64" s="13">
        <v>377561</v>
      </c>
      <c r="F64" s="72">
        <f t="shared" si="4"/>
        <v>-0.86854010171476537</v>
      </c>
      <c r="G64" s="13"/>
    </row>
    <row r="65" spans="1:7" s="1" customFormat="1" ht="13.5" customHeight="1">
      <c r="A65" s="6" t="s">
        <v>1</v>
      </c>
      <c r="B65" s="8"/>
      <c r="C65" s="303"/>
      <c r="D65" s="303"/>
      <c r="E65" s="13">
        <v>403230</v>
      </c>
      <c r="F65" s="72">
        <f t="shared" si="4"/>
        <v>-2.8515946861462971</v>
      </c>
      <c r="G65" s="12"/>
    </row>
    <row r="66" spans="1:7" s="1" customFormat="1" ht="20.149999999999999" customHeight="1">
      <c r="A66" s="6" t="s">
        <v>92</v>
      </c>
      <c r="B66" s="7"/>
      <c r="C66" s="303"/>
      <c r="D66" s="303"/>
      <c r="E66" s="12">
        <v>404587</v>
      </c>
      <c r="F66" s="72">
        <f t="shared" si="4"/>
        <v>-2.5030483837541584</v>
      </c>
      <c r="G66" s="13"/>
    </row>
    <row r="67" spans="1:7" s="1" customFormat="1" ht="12.65" customHeight="1">
      <c r="A67" s="6" t="s">
        <v>44</v>
      </c>
      <c r="B67" s="7"/>
      <c r="C67" s="303"/>
      <c r="D67" s="303"/>
      <c r="E67" s="12">
        <v>446082</v>
      </c>
      <c r="F67" s="72">
        <f t="shared" si="4"/>
        <v>-3.4943340386038191</v>
      </c>
      <c r="G67" s="13"/>
    </row>
    <row r="68" spans="1:7" s="1" customFormat="1" ht="12.65" customHeight="1">
      <c r="A68" s="6" t="s">
        <v>4</v>
      </c>
      <c r="B68" s="7"/>
      <c r="C68" s="303"/>
      <c r="D68" s="303"/>
      <c r="E68" s="12">
        <v>449646</v>
      </c>
      <c r="F68" s="72">
        <f t="shared" si="4"/>
        <v>-0.76712232025811788</v>
      </c>
      <c r="G68" s="13"/>
    </row>
    <row r="69" spans="1:7" s="1" customFormat="1" ht="12.65" customHeight="1">
      <c r="A69" s="6" t="s">
        <v>5</v>
      </c>
      <c r="B69" s="7"/>
      <c r="C69" s="303"/>
      <c r="D69" s="303"/>
      <c r="E69" s="12">
        <v>396245</v>
      </c>
      <c r="F69" s="72">
        <f t="shared" si="4"/>
        <v>-3.3301629509285835E-2</v>
      </c>
      <c r="G69" s="13"/>
    </row>
    <row r="70" spans="1:7" s="1" customFormat="1" ht="12.65" customHeight="1">
      <c r="A70" s="6" t="s">
        <v>6</v>
      </c>
      <c r="B70" s="7"/>
      <c r="C70" s="303"/>
      <c r="D70" s="303"/>
      <c r="E70" s="12">
        <v>417217</v>
      </c>
      <c r="F70" s="72">
        <f t="shared" si="4"/>
        <v>0.84525766218699339</v>
      </c>
      <c r="G70" s="13"/>
    </row>
    <row r="71" spans="1:7" s="1" customFormat="1" ht="12.65" customHeight="1">
      <c r="A71" s="6" t="s">
        <v>7</v>
      </c>
      <c r="B71" s="7"/>
      <c r="C71" s="303"/>
      <c r="D71" s="303"/>
      <c r="E71" s="12">
        <v>418126</v>
      </c>
      <c r="F71" s="72">
        <f t="shared" si="4"/>
        <v>-1.3108950151057397</v>
      </c>
      <c r="G71" s="13"/>
    </row>
    <row r="72" spans="1:7" s="1" customFormat="1" ht="12.65" customHeight="1">
      <c r="A72" s="6" t="s">
        <v>45</v>
      </c>
      <c r="B72" s="7"/>
      <c r="C72" s="303"/>
      <c r="D72" s="303"/>
      <c r="E72" s="12">
        <v>404803</v>
      </c>
      <c r="F72" s="72">
        <f t="shared" si="4"/>
        <v>-0.68596831689969884</v>
      </c>
      <c r="G72" s="13"/>
    </row>
    <row r="73" spans="1:7" s="1" customFormat="1" ht="12.65" customHeight="1">
      <c r="A73" s="6" t="s">
        <v>8</v>
      </c>
      <c r="B73" s="7"/>
      <c r="C73" s="303"/>
      <c r="D73" s="303"/>
      <c r="E73" s="12">
        <v>417336</v>
      </c>
      <c r="F73" s="72">
        <f t="shared" si="4"/>
        <v>-2.7150260033614426</v>
      </c>
      <c r="G73" s="13"/>
    </row>
    <row r="74" spans="1:7" s="1" customFormat="1" ht="12.65" customHeight="1">
      <c r="A74" s="6" t="s">
        <v>9</v>
      </c>
      <c r="B74" s="7"/>
      <c r="C74" s="303"/>
      <c r="D74" s="303"/>
      <c r="E74" s="12">
        <v>405935</v>
      </c>
      <c r="F74" s="72">
        <f t="shared" si="4"/>
        <v>-0.67677837832547105</v>
      </c>
      <c r="G74" s="13"/>
    </row>
    <row r="75" spans="1:7" s="1" customFormat="1" ht="12.65" customHeight="1">
      <c r="A75" s="6" t="s">
        <v>91</v>
      </c>
      <c r="B75" s="8"/>
      <c r="C75" s="303"/>
      <c r="D75" s="303"/>
      <c r="E75" s="13">
        <v>385671</v>
      </c>
      <c r="F75" s="72">
        <f t="shared" si="4"/>
        <v>4.0352079242107042</v>
      </c>
      <c r="G75" s="13"/>
    </row>
    <row r="76" spans="1:7" s="1" customFormat="1" ht="12.65" customHeight="1">
      <c r="A76" s="6" t="s">
        <v>0</v>
      </c>
      <c r="B76" s="8"/>
      <c r="C76" s="303"/>
      <c r="D76" s="303"/>
      <c r="E76" s="13">
        <v>374566</v>
      </c>
      <c r="F76" s="72">
        <f t="shared" si="4"/>
        <v>-0.79324930276167827</v>
      </c>
      <c r="G76" s="13"/>
    </row>
    <row r="77" spans="1:7" s="1" customFormat="1" ht="12.65" customHeight="1">
      <c r="A77" s="6" t="s">
        <v>1</v>
      </c>
      <c r="B77" s="8"/>
      <c r="C77" s="303"/>
      <c r="D77" s="303"/>
      <c r="E77" s="13">
        <v>400016</v>
      </c>
      <c r="F77" s="72">
        <f t="shared" si="4"/>
        <v>-0.79706371053741565</v>
      </c>
      <c r="G77" s="13"/>
    </row>
    <row r="78" spans="1:7" s="1" customFormat="1" ht="20.149999999999999" customHeight="1">
      <c r="A78" s="6" t="s">
        <v>98</v>
      </c>
      <c r="B78" s="8"/>
      <c r="C78" s="303"/>
      <c r="D78" s="303"/>
      <c r="E78" s="12">
        <v>408492</v>
      </c>
      <c r="F78" s="72">
        <f t="shared" si="4"/>
        <v>0.96518177796123261</v>
      </c>
      <c r="G78" s="13"/>
    </row>
    <row r="79" spans="1:7" s="1" customFormat="1" ht="12.65" customHeight="1">
      <c r="A79" s="6" t="s">
        <v>3</v>
      </c>
      <c r="B79" s="8"/>
      <c r="C79" s="303"/>
      <c r="D79" s="303"/>
      <c r="E79" s="12">
        <v>453192</v>
      </c>
      <c r="F79" s="72">
        <f t="shared" si="4"/>
        <v>1.5938773588712429</v>
      </c>
      <c r="G79" s="13"/>
    </row>
    <row r="80" spans="1:7" s="1" customFormat="1" ht="12.65" customHeight="1">
      <c r="A80" s="6" t="s">
        <v>4</v>
      </c>
      <c r="B80" s="8"/>
      <c r="C80" s="303"/>
      <c r="D80" s="303"/>
      <c r="E80" s="12">
        <v>448001</v>
      </c>
      <c r="F80" s="72">
        <f t="shared" si="4"/>
        <v>-0.36584335232605625</v>
      </c>
      <c r="G80" s="13"/>
    </row>
    <row r="81" spans="1:7" s="1" customFormat="1" ht="12.65" customHeight="1">
      <c r="A81" s="6" t="s">
        <v>5</v>
      </c>
      <c r="B81" s="8"/>
      <c r="C81" s="303"/>
      <c r="D81" s="303"/>
      <c r="E81" s="12">
        <v>395735</v>
      </c>
      <c r="F81" s="72">
        <f t="shared" si="4"/>
        <v>-0.12870824868452813</v>
      </c>
      <c r="G81" s="13"/>
    </row>
    <row r="82" spans="1:7" s="1" customFormat="1" ht="12.65" customHeight="1">
      <c r="A82" s="6" t="s">
        <v>6</v>
      </c>
      <c r="B82" s="8"/>
      <c r="C82" s="303"/>
      <c r="D82" s="303"/>
      <c r="E82" s="12">
        <v>419548</v>
      </c>
      <c r="F82" s="72">
        <f t="shared" si="4"/>
        <v>0.55870206631081221</v>
      </c>
      <c r="G82" s="13"/>
    </row>
    <row r="83" spans="1:7" s="1" customFormat="1" ht="12.65" customHeight="1">
      <c r="A83" s="6" t="s">
        <v>7</v>
      </c>
      <c r="B83" s="8"/>
      <c r="C83" s="303"/>
      <c r="D83" s="303"/>
      <c r="E83" s="12">
        <v>421191</v>
      </c>
      <c r="F83" s="72">
        <f t="shared" si="4"/>
        <v>0.73303262652884005</v>
      </c>
      <c r="G83" s="13"/>
    </row>
    <row r="84" spans="1:7" s="1" customFormat="1" ht="12.65" customHeight="1">
      <c r="A84" s="6" t="s">
        <v>10</v>
      </c>
      <c r="B84" s="8"/>
      <c r="C84" s="303"/>
      <c r="D84" s="303"/>
      <c r="E84" s="12">
        <v>414671</v>
      </c>
      <c r="F84" s="72">
        <f t="shared" si="4"/>
        <v>2.4377289693999327</v>
      </c>
      <c r="G84" s="13"/>
    </row>
    <row r="85" spans="1:7" s="1" customFormat="1" ht="12.65" customHeight="1">
      <c r="A85" s="6" t="s">
        <v>8</v>
      </c>
      <c r="B85" s="8"/>
      <c r="C85" s="303"/>
      <c r="D85" s="303"/>
      <c r="E85" s="12">
        <v>418236</v>
      </c>
      <c r="F85" s="72">
        <f t="shared" si="4"/>
        <v>0.21565357409856212</v>
      </c>
      <c r="G85" s="13"/>
    </row>
    <row r="86" spans="1:7" s="1" customFormat="1" ht="12.65" customHeight="1">
      <c r="A86" s="6" t="s">
        <v>9</v>
      </c>
      <c r="B86" s="8"/>
      <c r="C86" s="303"/>
      <c r="D86" s="303"/>
      <c r="E86" s="12">
        <v>412107</v>
      </c>
      <c r="F86" s="72">
        <f t="shared" si="4"/>
        <v>1.5204404646063985</v>
      </c>
      <c r="G86" s="13"/>
    </row>
    <row r="87" spans="1:7" s="1" customFormat="1" ht="12.65" customHeight="1">
      <c r="A87" s="6" t="s">
        <v>99</v>
      </c>
      <c r="B87" s="8"/>
      <c r="C87" s="303"/>
      <c r="D87" s="303"/>
      <c r="E87" s="13">
        <v>393220</v>
      </c>
      <c r="F87" s="72">
        <f t="shared" si="4"/>
        <v>1.9573678083133039</v>
      </c>
      <c r="G87" s="13"/>
    </row>
    <row r="88" spans="1:7" s="1" customFormat="1" ht="12.65" customHeight="1">
      <c r="A88" s="6" t="s">
        <v>0</v>
      </c>
      <c r="B88" s="8"/>
      <c r="C88" s="303"/>
      <c r="D88" s="303"/>
      <c r="E88" s="13">
        <v>381532</v>
      </c>
      <c r="F88" s="72">
        <f t="shared" si="4"/>
        <v>1.8597523533903315</v>
      </c>
      <c r="G88" s="13"/>
    </row>
    <row r="89" spans="1:7" s="1" customFormat="1" ht="12.65" customHeight="1">
      <c r="A89" s="6" t="s">
        <v>1</v>
      </c>
      <c r="B89" s="8"/>
      <c r="C89" s="303"/>
      <c r="D89" s="303"/>
      <c r="E89" s="13">
        <v>406177</v>
      </c>
      <c r="F89" s="71">
        <v>1.5401883924643034</v>
      </c>
      <c r="G89" s="13"/>
    </row>
    <row r="90" spans="1:7" s="1" customFormat="1" ht="20.149999999999999" customHeight="1">
      <c r="A90" s="6" t="s">
        <v>103</v>
      </c>
      <c r="B90" s="8"/>
      <c r="C90" s="303"/>
      <c r="D90" s="303"/>
      <c r="E90" s="12">
        <v>412320</v>
      </c>
      <c r="F90" s="72">
        <f t="shared" ref="F90:F122" si="5">(E90/E78-1)*100</f>
        <v>0.93710525542727297</v>
      </c>
      <c r="G90" s="13"/>
    </row>
    <row r="91" spans="1:7" s="1" customFormat="1" ht="12.65" customHeight="1">
      <c r="A91" s="6" t="s">
        <v>3</v>
      </c>
      <c r="B91" s="8"/>
      <c r="C91" s="303"/>
      <c r="D91" s="303"/>
      <c r="E91" s="12">
        <v>455671</v>
      </c>
      <c r="F91" s="72">
        <f t="shared" si="5"/>
        <v>0.5470087733234541</v>
      </c>
      <c r="G91" s="13"/>
    </row>
    <row r="92" spans="1:7" s="1" customFormat="1" ht="12.65" customHeight="1">
      <c r="A92" s="6" t="s">
        <v>4</v>
      </c>
      <c r="B92" s="8"/>
      <c r="C92" s="303"/>
      <c r="D92" s="303"/>
      <c r="E92" s="12">
        <v>452624</v>
      </c>
      <c r="F92" s="72">
        <f t="shared" si="5"/>
        <v>1.0319173394702341</v>
      </c>
      <c r="G92" s="13"/>
    </row>
    <row r="93" spans="1:7" s="1" customFormat="1" ht="12.65" customHeight="1">
      <c r="A93" s="6" t="s">
        <v>5</v>
      </c>
      <c r="B93" s="8"/>
      <c r="C93" s="303"/>
      <c r="D93" s="303"/>
      <c r="E93" s="12">
        <v>406501</v>
      </c>
      <c r="F93" s="72">
        <f t="shared" si="5"/>
        <v>2.7205074102619076</v>
      </c>
      <c r="G93" s="13"/>
    </row>
    <row r="94" spans="1:7" s="1" customFormat="1" ht="12.65" customHeight="1">
      <c r="A94" s="6" t="s">
        <v>6</v>
      </c>
      <c r="B94" s="8"/>
      <c r="C94" s="303"/>
      <c r="D94" s="303"/>
      <c r="E94" s="12">
        <v>416776</v>
      </c>
      <c r="F94" s="72">
        <f t="shared" si="5"/>
        <v>-0.66071105094053229</v>
      </c>
      <c r="G94" s="13"/>
    </row>
    <row r="95" spans="1:7" s="1" customFormat="1" ht="12.65" customHeight="1">
      <c r="A95" s="6" t="s">
        <v>7</v>
      </c>
      <c r="B95" s="8"/>
      <c r="C95" s="303"/>
      <c r="D95" s="303"/>
      <c r="E95" s="12">
        <v>419267</v>
      </c>
      <c r="F95" s="72">
        <f t="shared" si="5"/>
        <v>-0.45679988413807049</v>
      </c>
      <c r="G95" s="13"/>
    </row>
    <row r="96" spans="1:7" s="1" customFormat="1" ht="12.65" customHeight="1">
      <c r="A96" s="6" t="s">
        <v>10</v>
      </c>
      <c r="B96" s="8"/>
      <c r="C96" s="303"/>
      <c r="D96" s="303"/>
      <c r="E96" s="12">
        <v>417166</v>
      </c>
      <c r="F96" s="72">
        <f t="shared" si="5"/>
        <v>0.60168181522219921</v>
      </c>
      <c r="G96" s="13"/>
    </row>
    <row r="97" spans="1:7" s="1" customFormat="1" ht="12.65" customHeight="1">
      <c r="A97" s="6" t="s">
        <v>8</v>
      </c>
      <c r="B97" s="8"/>
      <c r="C97" s="303"/>
      <c r="D97" s="303"/>
      <c r="E97" s="12">
        <v>427048</v>
      </c>
      <c r="F97" s="72">
        <f>(E97/E85-1)*100</f>
        <v>2.1069444045945351</v>
      </c>
      <c r="G97" s="13"/>
    </row>
    <row r="98" spans="1:7" s="1" customFormat="1" ht="12.65" customHeight="1">
      <c r="A98" s="6" t="s">
        <v>9</v>
      </c>
      <c r="B98" s="8"/>
      <c r="C98" s="303"/>
      <c r="D98" s="303"/>
      <c r="E98" s="12">
        <v>409881</v>
      </c>
      <c r="F98" s="72">
        <f t="shared" si="5"/>
        <v>-0.54015098020659957</v>
      </c>
      <c r="G98" s="13"/>
    </row>
    <row r="99" spans="1:7" s="1" customFormat="1" ht="12.65" customHeight="1">
      <c r="A99" s="6" t="s">
        <v>104</v>
      </c>
      <c r="B99" s="8"/>
      <c r="C99" s="303"/>
      <c r="D99" s="303"/>
      <c r="E99" s="13">
        <v>397144</v>
      </c>
      <c r="F99" s="72">
        <f t="shared" si="5"/>
        <v>0.99791465337470964</v>
      </c>
      <c r="G99" s="13"/>
    </row>
    <row r="100" spans="1:7" s="1" customFormat="1" ht="12.65" customHeight="1">
      <c r="A100" s="6" t="s">
        <v>0</v>
      </c>
      <c r="B100" s="8"/>
      <c r="C100" s="303"/>
      <c r="D100" s="303"/>
      <c r="E100" s="13">
        <v>392344</v>
      </c>
      <c r="F100" s="72">
        <f t="shared" si="5"/>
        <v>2.8338383150037227</v>
      </c>
      <c r="G100" s="13"/>
    </row>
    <row r="101" spans="1:7" s="1" customFormat="1" ht="12.65" customHeight="1">
      <c r="A101" s="6" t="s">
        <v>1</v>
      </c>
      <c r="B101" s="8"/>
      <c r="C101" s="303"/>
      <c r="D101" s="303"/>
      <c r="E101" s="13">
        <v>416154</v>
      </c>
      <c r="F101" s="72">
        <f t="shared" si="5"/>
        <v>2.4563183045815062</v>
      </c>
      <c r="G101" s="13"/>
    </row>
    <row r="102" spans="1:7" s="1" customFormat="1" ht="19.5" customHeight="1">
      <c r="A102" s="6" t="s">
        <v>169</v>
      </c>
      <c r="B102" s="26"/>
      <c r="C102" s="303"/>
      <c r="D102" s="303"/>
      <c r="E102" s="13">
        <v>448893</v>
      </c>
      <c r="F102" s="72">
        <f t="shared" si="5"/>
        <v>8.8700523864959191</v>
      </c>
      <c r="G102" s="13"/>
    </row>
    <row r="103" spans="1:7" s="1" customFormat="1" ht="12.65" customHeight="1">
      <c r="A103" s="6" t="s">
        <v>3</v>
      </c>
      <c r="B103" s="26"/>
      <c r="C103" s="303"/>
      <c r="D103" s="303"/>
      <c r="E103" s="13">
        <v>472548</v>
      </c>
      <c r="F103" s="72">
        <f t="shared" si="5"/>
        <v>3.7037687278760334</v>
      </c>
      <c r="G103" s="13"/>
    </row>
    <row r="104" spans="1:7" s="1" customFormat="1" ht="12.65" customHeight="1">
      <c r="A104" s="6" t="s">
        <v>4</v>
      </c>
      <c r="B104" s="26"/>
      <c r="C104" s="303"/>
      <c r="D104" s="303"/>
      <c r="E104" s="13">
        <v>454398</v>
      </c>
      <c r="F104" s="72">
        <f t="shared" si="5"/>
        <v>0.39193679522075975</v>
      </c>
      <c r="G104" s="13"/>
    </row>
    <row r="105" spans="1:7" s="1" customFormat="1" ht="12.65" customHeight="1">
      <c r="A105" s="6" t="s">
        <v>5</v>
      </c>
      <c r="B105" s="26"/>
      <c r="C105" s="303"/>
      <c r="D105" s="303"/>
      <c r="E105" s="13">
        <v>415075</v>
      </c>
      <c r="F105" s="72">
        <f t="shared" si="5"/>
        <v>2.109219903518067</v>
      </c>
      <c r="G105" s="13"/>
    </row>
    <row r="106" spans="1:7" s="1" customFormat="1" ht="12.65" customHeight="1">
      <c r="A106" s="6" t="s">
        <v>6</v>
      </c>
      <c r="B106" s="26"/>
      <c r="C106" s="303"/>
      <c r="D106" s="303"/>
      <c r="E106" s="13">
        <v>424629</v>
      </c>
      <c r="F106" s="72">
        <f t="shared" si="5"/>
        <v>1.8842255792080209</v>
      </c>
      <c r="G106" s="13"/>
    </row>
    <row r="107" spans="1:7" s="1" customFormat="1" ht="12.65" customHeight="1">
      <c r="A107" s="6" t="s">
        <v>7</v>
      </c>
      <c r="B107" s="26"/>
      <c r="C107" s="303"/>
      <c r="D107" s="303"/>
      <c r="E107" s="13">
        <v>418156</v>
      </c>
      <c r="F107" s="72">
        <f t="shared" si="5"/>
        <v>-0.26498627366332572</v>
      </c>
      <c r="G107" s="13"/>
    </row>
    <row r="108" spans="1:7" s="1" customFormat="1" ht="12.65" customHeight="1">
      <c r="A108" s="6" t="s">
        <v>10</v>
      </c>
      <c r="B108" s="26"/>
      <c r="C108" s="303"/>
      <c r="D108" s="303"/>
      <c r="E108" s="13">
        <v>413180</v>
      </c>
      <c r="F108" s="72">
        <f t="shared" si="5"/>
        <v>-0.95549493487004922</v>
      </c>
      <c r="G108" s="13"/>
    </row>
    <row r="109" spans="1:7" s="1" customFormat="1" ht="12.65" customHeight="1">
      <c r="A109" s="6" t="s">
        <v>8</v>
      </c>
      <c r="B109" s="26"/>
      <c r="C109" s="303"/>
      <c r="D109" s="303"/>
      <c r="E109" s="13">
        <v>425299</v>
      </c>
      <c r="F109" s="72">
        <f t="shared" si="5"/>
        <v>-0.40955583447294108</v>
      </c>
      <c r="G109" s="13"/>
    </row>
    <row r="110" spans="1:7" s="1" customFormat="1" ht="12.65" customHeight="1">
      <c r="A110" s="6" t="s">
        <v>9</v>
      </c>
      <c r="B110" s="26"/>
      <c r="C110" s="303"/>
      <c r="D110" s="303"/>
      <c r="E110" s="13">
        <v>416627</v>
      </c>
      <c r="F110" s="72">
        <f t="shared" si="5"/>
        <v>1.6458435497131996</v>
      </c>
      <c r="G110" s="13"/>
    </row>
    <row r="111" spans="1:7" s="1" customFormat="1" ht="12.65" customHeight="1">
      <c r="A111" s="6" t="s">
        <v>180</v>
      </c>
      <c r="B111" s="26"/>
      <c r="C111" s="303"/>
      <c r="D111" s="303"/>
      <c r="E111" s="13">
        <v>392137</v>
      </c>
      <c r="F111" s="72">
        <f t="shared" si="5"/>
        <v>-1.2607517676208158</v>
      </c>
      <c r="G111" s="13"/>
    </row>
    <row r="112" spans="1:7" s="1" customFormat="1" ht="12.65" customHeight="1">
      <c r="A112" s="6" t="s">
        <v>0</v>
      </c>
      <c r="B112" s="26"/>
      <c r="C112" s="303"/>
      <c r="D112" s="303"/>
      <c r="E112" s="13">
        <v>377817</v>
      </c>
      <c r="F112" s="72">
        <f t="shared" si="5"/>
        <v>-3.702618110637601</v>
      </c>
      <c r="G112" s="13"/>
    </row>
    <row r="113" spans="1:7" s="1" customFormat="1" ht="12" customHeight="1">
      <c r="A113" s="6" t="s">
        <v>1</v>
      </c>
      <c r="B113" s="26"/>
      <c r="C113" s="303"/>
      <c r="D113" s="303"/>
      <c r="E113" s="13">
        <v>410874</v>
      </c>
      <c r="F113" s="72">
        <f t="shared" si="5"/>
        <v>-1.2687610836373042</v>
      </c>
      <c r="G113" s="13"/>
    </row>
    <row r="114" spans="1:7" s="1" customFormat="1" ht="19.5" customHeight="1">
      <c r="A114" s="6" t="s">
        <v>209</v>
      </c>
      <c r="B114" s="26"/>
      <c r="C114" s="303"/>
      <c r="D114" s="303"/>
      <c r="E114" s="13">
        <v>410633</v>
      </c>
      <c r="F114" s="72">
        <f t="shared" si="5"/>
        <v>-8.5231892678210635</v>
      </c>
      <c r="G114" s="13"/>
    </row>
    <row r="115" spans="1:7" s="1" customFormat="1" ht="12" customHeight="1">
      <c r="A115" s="6" t="s">
        <v>3</v>
      </c>
      <c r="B115" s="26"/>
      <c r="C115" s="303"/>
      <c r="D115" s="303"/>
      <c r="E115" s="13">
        <v>424574</v>
      </c>
      <c r="F115" s="72">
        <f t="shared" si="5"/>
        <v>-10.152196179012506</v>
      </c>
      <c r="G115" s="13"/>
    </row>
    <row r="116" spans="1:7" s="1" customFormat="1" ht="12" customHeight="1">
      <c r="A116" s="6" t="s">
        <v>4</v>
      </c>
      <c r="B116" s="26"/>
      <c r="C116" s="303"/>
      <c r="D116" s="303"/>
      <c r="E116" s="13">
        <v>434773</v>
      </c>
      <c r="F116" s="72">
        <f t="shared" si="5"/>
        <v>-4.3189010515011113</v>
      </c>
      <c r="G116" s="13"/>
    </row>
    <row r="117" spans="1:7" s="1" customFormat="1" ht="12" customHeight="1">
      <c r="A117" s="6" t="s">
        <v>5</v>
      </c>
      <c r="B117" s="26"/>
      <c r="C117" s="303"/>
      <c r="D117" s="303"/>
      <c r="E117" s="13">
        <v>403157</v>
      </c>
      <c r="F117" s="72">
        <f t="shared" si="5"/>
        <v>-2.8712883213876994</v>
      </c>
      <c r="G117" s="13"/>
    </row>
    <row r="118" spans="1:7" s="1" customFormat="1" ht="12" customHeight="1">
      <c r="A118" s="6" t="s">
        <v>6</v>
      </c>
      <c r="B118" s="26"/>
      <c r="C118" s="303"/>
      <c r="D118" s="303"/>
      <c r="E118" s="13">
        <v>413730</v>
      </c>
      <c r="F118" s="72">
        <f t="shared" si="5"/>
        <v>-2.5667111761090267</v>
      </c>
      <c r="G118" s="13"/>
    </row>
    <row r="119" spans="1:7" s="1" customFormat="1" ht="12" customHeight="1">
      <c r="A119" s="6" t="s">
        <v>7</v>
      </c>
      <c r="B119" s="26"/>
      <c r="C119" s="303"/>
      <c r="D119" s="303"/>
      <c r="E119" s="13">
        <v>420045</v>
      </c>
      <c r="F119" s="72">
        <f t="shared" si="5"/>
        <v>0.45174528166520567</v>
      </c>
      <c r="G119" s="13"/>
    </row>
    <row r="120" spans="1:7" s="1" customFormat="1" ht="12" customHeight="1">
      <c r="A120" s="6" t="s">
        <v>10</v>
      </c>
      <c r="B120" s="26"/>
      <c r="C120" s="303"/>
      <c r="D120" s="303"/>
      <c r="E120" s="13">
        <v>392550</v>
      </c>
      <c r="F120" s="72">
        <f t="shared" si="5"/>
        <v>-4.9929812672443008</v>
      </c>
      <c r="G120" s="13"/>
    </row>
    <row r="121" spans="1:7" s="1" customFormat="1" ht="12" customHeight="1">
      <c r="A121" s="6" t="s">
        <v>8</v>
      </c>
      <c r="B121" s="26"/>
      <c r="C121" s="303"/>
      <c r="D121" s="303"/>
      <c r="E121" s="13">
        <v>403754</v>
      </c>
      <c r="F121" s="72">
        <f t="shared" si="5"/>
        <v>-5.0658477917888352</v>
      </c>
      <c r="G121" s="13"/>
    </row>
    <row r="122" spans="1:7" s="1" customFormat="1" ht="12.65" customHeight="1">
      <c r="A122" s="6" t="s">
        <v>9</v>
      </c>
      <c r="B122" s="26"/>
      <c r="C122" s="303"/>
      <c r="D122" s="303"/>
      <c r="E122" s="13">
        <v>394247</v>
      </c>
      <c r="F122" s="72">
        <f t="shared" si="5"/>
        <v>-5.3717113869240389</v>
      </c>
      <c r="G122" s="13"/>
    </row>
    <row r="123" spans="1:7" s="1" customFormat="1" ht="12.65" customHeight="1">
      <c r="A123" s="6" t="s">
        <v>211</v>
      </c>
      <c r="B123" s="26"/>
      <c r="C123" s="303"/>
      <c r="D123" s="303"/>
      <c r="E123" s="13">
        <v>380413</v>
      </c>
      <c r="F123" s="72">
        <f t="shared" ref="F123:F133" si="6">(E123/E111-1)*100</f>
        <v>-2.9897714319230273</v>
      </c>
      <c r="G123" s="13"/>
    </row>
    <row r="124" spans="1:7" s="1" customFormat="1" ht="12.65" customHeight="1">
      <c r="A124" s="6" t="s">
        <v>0</v>
      </c>
      <c r="B124" s="26"/>
      <c r="C124" s="303"/>
      <c r="D124" s="303"/>
      <c r="E124" s="13">
        <v>367033</v>
      </c>
      <c r="F124" s="72">
        <f t="shared" si="6"/>
        <v>-2.8542918926358518</v>
      </c>
      <c r="G124" s="13"/>
    </row>
    <row r="125" spans="1:7" s="1" customFormat="1" ht="12.65" customHeight="1">
      <c r="A125" s="6" t="s">
        <v>1</v>
      </c>
      <c r="B125" s="26"/>
      <c r="C125" s="303"/>
      <c r="D125" s="303"/>
      <c r="E125" s="13">
        <v>405286</v>
      </c>
      <c r="F125" s="72">
        <f>(E125/E113-1)*100</f>
        <v>-1.3600276483788254</v>
      </c>
      <c r="G125" s="13"/>
    </row>
    <row r="126" spans="1:7" s="1" customFormat="1" ht="19.5" customHeight="1">
      <c r="A126" s="6" t="s">
        <v>216</v>
      </c>
      <c r="B126" s="26"/>
      <c r="C126" s="303"/>
      <c r="D126" s="303"/>
      <c r="E126" s="13">
        <v>407255</v>
      </c>
      <c r="F126" s="72">
        <f>(E126/E114-1)*100</f>
        <v>-0.82263237489437202</v>
      </c>
      <c r="G126" s="13"/>
    </row>
    <row r="127" spans="1:7" s="1" customFormat="1" ht="12" customHeight="1">
      <c r="A127" s="6" t="s">
        <v>3</v>
      </c>
      <c r="B127" s="26"/>
      <c r="C127" s="303"/>
      <c r="D127" s="303"/>
      <c r="E127" s="13">
        <v>434150</v>
      </c>
      <c r="F127" s="72">
        <f t="shared" si="6"/>
        <v>2.25543721471404</v>
      </c>
      <c r="G127" s="13"/>
    </row>
    <row r="128" spans="1:7" s="1" customFormat="1" ht="12" customHeight="1">
      <c r="A128" s="6" t="s">
        <v>4</v>
      </c>
      <c r="B128" s="26"/>
      <c r="C128" s="303"/>
      <c r="D128" s="303"/>
      <c r="E128" s="13">
        <v>428758</v>
      </c>
      <c r="F128" s="72">
        <f t="shared" si="6"/>
        <v>-1.3834805749207035</v>
      </c>
      <c r="G128" s="13"/>
    </row>
    <row r="129" spans="1:7" s="1" customFormat="1" ht="12" customHeight="1">
      <c r="A129" s="6" t="s">
        <v>5</v>
      </c>
      <c r="B129" s="26"/>
      <c r="C129" s="303"/>
      <c r="D129" s="303"/>
      <c r="E129" s="13">
        <v>398256</v>
      </c>
      <c r="F129" s="72">
        <f t="shared" si="6"/>
        <v>-1.2156554394441854</v>
      </c>
      <c r="G129" s="13"/>
    </row>
    <row r="130" spans="1:7" s="1" customFormat="1" ht="12" customHeight="1">
      <c r="A130" s="6" t="s">
        <v>6</v>
      </c>
      <c r="B130" s="26"/>
      <c r="C130" s="303"/>
      <c r="D130" s="303"/>
      <c r="E130" s="13">
        <v>402776</v>
      </c>
      <c r="F130" s="72">
        <f t="shared" si="6"/>
        <v>-2.6476204287820604</v>
      </c>
      <c r="G130" s="13"/>
    </row>
    <row r="131" spans="1:7" s="1" customFormat="1" ht="12" customHeight="1">
      <c r="A131" s="6" t="s">
        <v>7</v>
      </c>
      <c r="B131" s="26"/>
      <c r="C131" s="303"/>
      <c r="D131" s="303"/>
      <c r="E131" s="13">
        <v>410762</v>
      </c>
      <c r="F131" s="72">
        <f t="shared" si="6"/>
        <v>-2.2100013093835136</v>
      </c>
      <c r="G131" s="13"/>
    </row>
    <row r="132" spans="1:7" s="1" customFormat="1" ht="12" customHeight="1">
      <c r="A132" s="6" t="s">
        <v>10</v>
      </c>
      <c r="B132" s="26"/>
      <c r="C132" s="303"/>
      <c r="D132" s="303"/>
      <c r="E132" s="13">
        <v>394106</v>
      </c>
      <c r="F132" s="72">
        <f t="shared" si="6"/>
        <v>0.39638262641701338</v>
      </c>
      <c r="G132" s="13"/>
    </row>
    <row r="133" spans="1:7" s="1" customFormat="1" ht="12" customHeight="1">
      <c r="A133" s="6" t="s">
        <v>8</v>
      </c>
      <c r="B133" s="26"/>
      <c r="C133" s="303"/>
      <c r="D133" s="303"/>
      <c r="E133" s="13">
        <v>406528</v>
      </c>
      <c r="F133" s="72">
        <f t="shared" si="6"/>
        <v>0.68705201682213168</v>
      </c>
      <c r="G133" s="13"/>
    </row>
    <row r="134" spans="1:7" s="1" customFormat="1" ht="12.75" customHeight="1">
      <c r="A134" s="6" t="s">
        <v>9</v>
      </c>
      <c r="B134" s="26"/>
      <c r="C134" s="303"/>
      <c r="D134" s="303"/>
      <c r="E134" s="13">
        <v>398108</v>
      </c>
      <c r="F134" s="72">
        <f t="shared" ref="F134:F161" si="7">(E134/E122-1)*100</f>
        <v>0.97933528980562734</v>
      </c>
      <c r="G134" s="13"/>
    </row>
    <row r="135" spans="1:7" s="1" customFormat="1" ht="12.65" customHeight="1">
      <c r="A135" s="6" t="s">
        <v>218</v>
      </c>
      <c r="B135" s="26"/>
      <c r="C135" s="303"/>
      <c r="D135" s="303"/>
      <c r="E135" s="13">
        <v>386948</v>
      </c>
      <c r="F135" s="72">
        <f t="shared" si="7"/>
        <v>1.7178697888873495</v>
      </c>
      <c r="G135" s="13"/>
    </row>
    <row r="136" spans="1:7" s="1" customFormat="1" ht="12.65" customHeight="1">
      <c r="A136" s="6" t="s">
        <v>0</v>
      </c>
      <c r="B136" s="26"/>
      <c r="C136" s="303"/>
      <c r="D136" s="303"/>
      <c r="E136" s="13">
        <v>369530</v>
      </c>
      <c r="F136" s="72">
        <f t="shared" si="7"/>
        <v>0.68032029817481909</v>
      </c>
      <c r="G136" s="13"/>
    </row>
    <row r="137" spans="1:7" s="1" customFormat="1" ht="12" customHeight="1">
      <c r="A137" s="6" t="s">
        <v>1</v>
      </c>
      <c r="B137" s="26"/>
      <c r="C137" s="303"/>
      <c r="D137" s="303"/>
      <c r="E137" s="13">
        <v>394770</v>
      </c>
      <c r="F137" s="72">
        <f t="shared" si="7"/>
        <v>-2.5947108955157616</v>
      </c>
      <c r="G137" s="13"/>
    </row>
    <row r="138" spans="1:7" s="1" customFormat="1" ht="19.5" customHeight="1">
      <c r="A138" s="6" t="s">
        <v>229</v>
      </c>
      <c r="B138" s="26"/>
      <c r="C138" s="303"/>
      <c r="D138" s="303"/>
      <c r="E138" s="13">
        <v>398921</v>
      </c>
      <c r="F138" s="72">
        <f t="shared" si="7"/>
        <v>-2.0463837153626097</v>
      </c>
      <c r="G138" s="13"/>
    </row>
    <row r="139" spans="1:7" s="1" customFormat="1" ht="12" customHeight="1">
      <c r="A139" s="6" t="s">
        <v>3</v>
      </c>
      <c r="B139" s="26"/>
      <c r="C139" s="303"/>
      <c r="D139" s="303"/>
      <c r="E139" s="13">
        <v>433362</v>
      </c>
      <c r="F139" s="72">
        <f t="shared" si="7"/>
        <v>-0.18150408844869181</v>
      </c>
      <c r="G139" s="13"/>
    </row>
    <row r="140" spans="1:7" s="1" customFormat="1" ht="12" customHeight="1">
      <c r="A140" s="6" t="s">
        <v>4</v>
      </c>
      <c r="B140" s="26"/>
      <c r="C140" s="303"/>
      <c r="D140" s="303"/>
      <c r="E140" s="13">
        <v>434222</v>
      </c>
      <c r="F140" s="72">
        <f t="shared" si="7"/>
        <v>1.2743785538695596</v>
      </c>
      <c r="G140" s="13"/>
    </row>
    <row r="141" spans="1:7" s="1" customFormat="1" ht="12" customHeight="1">
      <c r="A141" s="6" t="s">
        <v>5</v>
      </c>
      <c r="B141" s="26"/>
      <c r="C141" s="303"/>
      <c r="D141" s="303"/>
      <c r="E141" s="13">
        <v>399769</v>
      </c>
      <c r="F141" s="72">
        <f t="shared" si="7"/>
        <v>0.37990639186855635</v>
      </c>
      <c r="G141" s="13"/>
    </row>
    <row r="142" spans="1:7" s="1" customFormat="1" ht="12" customHeight="1">
      <c r="A142" s="6" t="s">
        <v>6</v>
      </c>
      <c r="B142" s="26"/>
      <c r="C142" s="303"/>
      <c r="D142" s="303"/>
      <c r="E142" s="13">
        <v>408981</v>
      </c>
      <c r="F142" s="72">
        <f t="shared" si="7"/>
        <v>1.5405585238445152</v>
      </c>
      <c r="G142" s="13"/>
    </row>
    <row r="143" spans="1:7" s="1" customFormat="1" ht="12" customHeight="1">
      <c r="A143" s="6" t="s">
        <v>7</v>
      </c>
      <c r="B143" s="26"/>
      <c r="C143" s="303"/>
      <c r="D143" s="303"/>
      <c r="E143" s="13">
        <v>402536</v>
      </c>
      <c r="F143" s="72">
        <f t="shared" si="7"/>
        <v>-2.0026195217668574</v>
      </c>
      <c r="G143" s="13"/>
    </row>
    <row r="144" spans="1:7" s="1" customFormat="1" ht="12" customHeight="1">
      <c r="A144" s="6" t="s">
        <v>10</v>
      </c>
      <c r="B144" s="26"/>
      <c r="C144" s="303"/>
      <c r="D144" s="303"/>
      <c r="E144" s="13">
        <v>397396</v>
      </c>
      <c r="F144" s="72">
        <f t="shared" si="7"/>
        <v>0.83480078963527049</v>
      </c>
      <c r="G144" s="13"/>
    </row>
    <row r="145" spans="1:7" s="1" customFormat="1" ht="12" customHeight="1">
      <c r="A145" s="6" t="s">
        <v>8</v>
      </c>
      <c r="B145" s="26"/>
      <c r="C145" s="303"/>
      <c r="D145" s="303"/>
      <c r="E145" s="13">
        <v>424089</v>
      </c>
      <c r="F145" s="72">
        <f t="shared" si="7"/>
        <v>4.3197516530226743</v>
      </c>
      <c r="G145" s="13"/>
    </row>
    <row r="146" spans="1:7" s="1" customFormat="1" ht="12" customHeight="1">
      <c r="A146" s="6" t="s">
        <v>9</v>
      </c>
      <c r="B146" s="26"/>
      <c r="C146" s="303"/>
      <c r="D146" s="303"/>
      <c r="E146" s="13">
        <v>400232</v>
      </c>
      <c r="F146" s="72">
        <f t="shared" si="7"/>
        <v>0.53352356646940713</v>
      </c>
      <c r="G146" s="13"/>
    </row>
    <row r="147" spans="1:7" s="1" customFormat="1" ht="12" customHeight="1">
      <c r="A147" s="6" t="s">
        <v>238</v>
      </c>
      <c r="B147" s="26"/>
      <c r="C147" s="303"/>
      <c r="D147" s="303"/>
      <c r="E147" s="13">
        <v>386380</v>
      </c>
      <c r="F147" s="72">
        <f t="shared" si="7"/>
        <v>-0.14678974952706536</v>
      </c>
      <c r="G147" s="13"/>
    </row>
    <row r="148" spans="1:7" s="1" customFormat="1" ht="12" customHeight="1">
      <c r="A148" s="6" t="s">
        <v>0</v>
      </c>
      <c r="B148" s="26"/>
      <c r="C148" s="303"/>
      <c r="D148" s="303"/>
      <c r="E148" s="13">
        <v>375827</v>
      </c>
      <c r="F148" s="72">
        <f t="shared" si="7"/>
        <v>1.7040565042080402</v>
      </c>
      <c r="G148" s="13"/>
    </row>
    <row r="149" spans="1:7" ht="12" customHeight="1">
      <c r="A149" s="45" t="s">
        <v>1</v>
      </c>
      <c r="B149" s="97"/>
      <c r="C149" s="303"/>
      <c r="D149" s="303"/>
      <c r="E149" s="12">
        <v>397508</v>
      </c>
      <c r="F149" s="72">
        <f t="shared" si="7"/>
        <v>0.69356840692047506</v>
      </c>
      <c r="G149" s="16"/>
    </row>
    <row r="150" spans="1:7" s="1" customFormat="1" ht="19.5" customHeight="1">
      <c r="A150" s="6" t="s">
        <v>258</v>
      </c>
      <c r="B150" s="26"/>
      <c r="C150" s="303"/>
      <c r="D150" s="303"/>
      <c r="E150" s="13">
        <v>401271</v>
      </c>
      <c r="F150" s="72">
        <f t="shared" si="7"/>
        <v>0.58908906776027337</v>
      </c>
      <c r="G150" s="13"/>
    </row>
    <row r="151" spans="1:7" s="1" customFormat="1" ht="12" customHeight="1">
      <c r="A151" s="6" t="s">
        <v>3</v>
      </c>
      <c r="B151" s="26"/>
      <c r="C151" s="303"/>
      <c r="D151" s="303"/>
      <c r="E151" s="137">
        <v>436941</v>
      </c>
      <c r="F151" s="72">
        <f t="shared" si="7"/>
        <v>0.82586844254919356</v>
      </c>
      <c r="G151" s="13"/>
    </row>
    <row r="152" spans="1:7" s="1" customFormat="1" ht="12" customHeight="1">
      <c r="A152" s="6" t="s">
        <v>4</v>
      </c>
      <c r="B152" s="26"/>
      <c r="C152" s="303"/>
      <c r="D152" s="303"/>
      <c r="E152" s="13">
        <v>433740</v>
      </c>
      <c r="F152" s="72">
        <f t="shared" si="7"/>
        <v>-0.1110031274325074</v>
      </c>
      <c r="G152" s="13"/>
    </row>
    <row r="153" spans="1:7" s="1" customFormat="1" ht="12" customHeight="1">
      <c r="A153" s="6" t="s">
        <v>5</v>
      </c>
      <c r="B153" s="26"/>
      <c r="C153" s="303"/>
      <c r="D153" s="303"/>
      <c r="E153" s="13">
        <v>398121</v>
      </c>
      <c r="F153" s="72">
        <f t="shared" si="7"/>
        <v>-0.41223806748397207</v>
      </c>
      <c r="G153" s="13"/>
    </row>
    <row r="154" spans="1:7" s="1" customFormat="1" ht="12" customHeight="1">
      <c r="A154" s="6" t="s">
        <v>6</v>
      </c>
      <c r="B154" s="26"/>
      <c r="C154" s="303"/>
      <c r="D154" s="303"/>
      <c r="E154" s="13">
        <v>407934</v>
      </c>
      <c r="F154" s="72">
        <f t="shared" si="7"/>
        <v>-0.2560021125675771</v>
      </c>
      <c r="G154" s="13"/>
    </row>
    <row r="155" spans="1:7" s="1" customFormat="1" ht="12" customHeight="1">
      <c r="A155" s="6" t="s">
        <v>7</v>
      </c>
      <c r="B155" s="26"/>
      <c r="C155" s="303"/>
      <c r="D155" s="303"/>
      <c r="E155" s="13">
        <v>407212</v>
      </c>
      <c r="F155" s="72">
        <f t="shared" si="7"/>
        <v>1.1616352326251578</v>
      </c>
      <c r="G155" s="13"/>
    </row>
    <row r="156" spans="1:7" s="1" customFormat="1" ht="12" customHeight="1">
      <c r="A156" s="6" t="s">
        <v>10</v>
      </c>
      <c r="B156" s="26"/>
      <c r="C156" s="303"/>
      <c r="D156" s="303"/>
      <c r="E156" s="13">
        <v>400338</v>
      </c>
      <c r="F156" s="72">
        <f t="shared" si="7"/>
        <v>0.74031947981358925</v>
      </c>
      <c r="G156" s="13"/>
    </row>
    <row r="157" spans="1:7" s="1" customFormat="1" ht="12" customHeight="1">
      <c r="A157" s="6" t="s">
        <v>8</v>
      </c>
      <c r="B157" s="26"/>
      <c r="C157" s="303"/>
      <c r="D157" s="303"/>
      <c r="E157" s="13">
        <v>408544</v>
      </c>
      <c r="F157" s="72">
        <f t="shared" si="7"/>
        <v>-3.6655041748312245</v>
      </c>
      <c r="G157" s="13"/>
    </row>
    <row r="158" spans="1:7" s="1" customFormat="1" ht="12" customHeight="1">
      <c r="A158" s="6" t="s">
        <v>9</v>
      </c>
      <c r="B158" s="26"/>
      <c r="C158" s="303"/>
      <c r="D158" s="303"/>
      <c r="E158" s="13">
        <v>395445</v>
      </c>
      <c r="F158" s="72">
        <f t="shared" si="7"/>
        <v>-1.1960562873533309</v>
      </c>
      <c r="G158" s="13"/>
    </row>
    <row r="159" spans="1:7" s="1" customFormat="1" ht="12" customHeight="1">
      <c r="A159" s="6" t="s">
        <v>259</v>
      </c>
      <c r="B159" s="26"/>
      <c r="C159" s="303"/>
      <c r="D159" s="303"/>
      <c r="E159" s="13">
        <v>385528</v>
      </c>
      <c r="F159" s="72">
        <f t="shared" si="7"/>
        <v>-0.2205083078834269</v>
      </c>
      <c r="G159" s="13"/>
    </row>
    <row r="160" spans="1:7" s="1" customFormat="1" ht="12" customHeight="1">
      <c r="A160" s="6" t="s">
        <v>0</v>
      </c>
      <c r="B160" s="26"/>
      <c r="C160" s="303"/>
      <c r="D160" s="303"/>
      <c r="E160" s="13">
        <v>336331</v>
      </c>
      <c r="F160" s="72">
        <f t="shared" si="7"/>
        <v>-10.509090618821959</v>
      </c>
      <c r="G160" s="13"/>
    </row>
    <row r="161" spans="1:7" ht="12" customHeight="1">
      <c r="A161" s="45" t="s">
        <v>1</v>
      </c>
      <c r="B161" s="16"/>
      <c r="C161" s="303"/>
      <c r="D161" s="303"/>
      <c r="E161" s="12">
        <v>403313</v>
      </c>
      <c r="F161" s="72">
        <f t="shared" si="7"/>
        <v>1.460347967839648</v>
      </c>
      <c r="G161" s="16"/>
    </row>
    <row r="162" spans="1:7" s="1" customFormat="1" ht="19.5" customHeight="1">
      <c r="A162" s="45" t="s">
        <v>267</v>
      </c>
      <c r="B162" s="26"/>
      <c r="C162" s="303"/>
      <c r="D162" s="303"/>
      <c r="E162" s="41">
        <v>418302</v>
      </c>
      <c r="F162" s="96">
        <f t="shared" ref="F162:F173" si="8">(E162/E150-1)*100</f>
        <v>4.2442638516114961</v>
      </c>
      <c r="G162" s="13"/>
    </row>
    <row r="163" spans="1:7" s="1" customFormat="1" ht="12" customHeight="1">
      <c r="A163" s="6" t="s">
        <v>3</v>
      </c>
      <c r="B163" s="26"/>
      <c r="C163" s="303"/>
      <c r="D163" s="303"/>
      <c r="E163" s="137">
        <v>444552</v>
      </c>
      <c r="F163" s="96">
        <f t="shared" si="8"/>
        <v>1.7418827713581386</v>
      </c>
      <c r="G163" s="13"/>
    </row>
    <row r="164" spans="1:7" s="1" customFormat="1" ht="12" customHeight="1">
      <c r="A164" s="6" t="s">
        <v>4</v>
      </c>
      <c r="B164" s="26"/>
      <c r="C164" s="303"/>
      <c r="D164" s="303"/>
      <c r="E164" s="13">
        <v>440111</v>
      </c>
      <c r="F164" s="96">
        <f t="shared" si="8"/>
        <v>1.4688523078341786</v>
      </c>
      <c r="G164" s="13"/>
    </row>
    <row r="165" spans="1:7" s="1" customFormat="1" ht="12" customHeight="1">
      <c r="A165" s="6" t="s">
        <v>5</v>
      </c>
      <c r="B165" s="26"/>
      <c r="C165" s="303"/>
      <c r="D165" s="303"/>
      <c r="E165" s="13">
        <v>404149</v>
      </c>
      <c r="F165" s="96">
        <f t="shared" si="8"/>
        <v>1.5141125436739067</v>
      </c>
      <c r="G165" s="13"/>
    </row>
    <row r="166" spans="1:7" s="1" customFormat="1" ht="12" customHeight="1">
      <c r="A166" s="6" t="s">
        <v>6</v>
      </c>
      <c r="B166" s="26"/>
      <c r="C166" s="303"/>
      <c r="D166" s="303"/>
      <c r="E166" s="13">
        <v>417467</v>
      </c>
      <c r="F166" s="96">
        <f t="shared" si="8"/>
        <v>2.3368976354018134</v>
      </c>
      <c r="G166" s="13"/>
    </row>
    <row r="167" spans="1:7" s="1" customFormat="1" ht="12" customHeight="1">
      <c r="A167" s="6" t="s">
        <v>7</v>
      </c>
      <c r="B167" s="26"/>
      <c r="C167" s="303"/>
      <c r="D167" s="303"/>
      <c r="E167" s="13">
        <v>418495</v>
      </c>
      <c r="F167" s="96">
        <f t="shared" si="8"/>
        <v>2.7707926092551238</v>
      </c>
      <c r="G167" s="13"/>
    </row>
    <row r="168" spans="1:7" s="1" customFormat="1" ht="12" customHeight="1">
      <c r="A168" s="6" t="s">
        <v>10</v>
      </c>
      <c r="B168" s="26"/>
      <c r="C168" s="303"/>
      <c r="D168" s="303"/>
      <c r="E168" s="13">
        <v>405469</v>
      </c>
      <c r="F168" s="96">
        <f t="shared" si="8"/>
        <v>1.2816669913922718</v>
      </c>
      <c r="G168" s="13"/>
    </row>
    <row r="169" spans="1:7" s="1" customFormat="1" ht="12" customHeight="1">
      <c r="A169" s="6" t="s">
        <v>8</v>
      </c>
      <c r="B169" s="26"/>
      <c r="C169" s="303"/>
      <c r="D169" s="303"/>
      <c r="E169" s="13">
        <v>417747</v>
      </c>
      <c r="F169" s="96">
        <f t="shared" si="8"/>
        <v>2.2526337432442922</v>
      </c>
      <c r="G169" s="13"/>
    </row>
    <row r="170" spans="1:7" s="1" customFormat="1" ht="12" customHeight="1">
      <c r="A170" s="6" t="s">
        <v>9</v>
      </c>
      <c r="B170" s="26"/>
      <c r="C170" s="303"/>
      <c r="D170" s="303"/>
      <c r="E170" s="13">
        <v>409312</v>
      </c>
      <c r="F170" s="96">
        <f t="shared" si="8"/>
        <v>3.5066823452060358</v>
      </c>
      <c r="G170" s="13"/>
    </row>
    <row r="171" spans="1:7" s="1" customFormat="1" ht="12" customHeight="1">
      <c r="A171" s="6" t="s">
        <v>271</v>
      </c>
      <c r="B171" s="26"/>
      <c r="C171" s="303"/>
      <c r="D171" s="303"/>
      <c r="E171" s="13">
        <v>395330</v>
      </c>
      <c r="F171" s="96">
        <f t="shared" si="8"/>
        <v>2.5424871864041076</v>
      </c>
      <c r="G171" s="13"/>
    </row>
    <row r="172" spans="1:7" s="1" customFormat="1" ht="12" customHeight="1">
      <c r="A172" s="6" t="s">
        <v>0</v>
      </c>
      <c r="B172" s="26"/>
      <c r="C172" s="303"/>
      <c r="D172" s="303"/>
      <c r="E172" s="13">
        <v>379998</v>
      </c>
      <c r="F172" s="96">
        <f t="shared" si="8"/>
        <v>12.983340816041334</v>
      </c>
      <c r="G172" s="13"/>
    </row>
    <row r="173" spans="1:7" ht="12" customHeight="1">
      <c r="A173" s="45" t="s">
        <v>1</v>
      </c>
      <c r="B173" s="16"/>
      <c r="C173" s="303"/>
      <c r="D173" s="303"/>
      <c r="E173" s="12">
        <v>482618</v>
      </c>
      <c r="F173" s="96">
        <f t="shared" si="8"/>
        <v>19.663387988981263</v>
      </c>
      <c r="G173" s="16"/>
    </row>
    <row r="174" spans="1:7" s="1" customFormat="1" ht="19.5" customHeight="1">
      <c r="A174" s="45" t="s">
        <v>294</v>
      </c>
      <c r="B174" s="26"/>
      <c r="C174" s="303"/>
      <c r="D174" s="303"/>
      <c r="E174" s="41">
        <v>414102</v>
      </c>
      <c r="F174" s="96">
        <f t="shared" ref="F174:F181" si="9">(E174/E162-1)*100</f>
        <v>-1.004059268184232</v>
      </c>
      <c r="G174" s="13"/>
    </row>
    <row r="175" spans="1:7" s="1" customFormat="1" ht="12" customHeight="1">
      <c r="A175" s="45" t="s">
        <v>3</v>
      </c>
      <c r="B175" s="26"/>
      <c r="C175" s="303"/>
      <c r="D175" s="303"/>
      <c r="E175" s="135">
        <v>439026</v>
      </c>
      <c r="F175" s="96">
        <f t="shared" si="9"/>
        <v>-1.2430491820979328</v>
      </c>
      <c r="G175" s="13"/>
    </row>
    <row r="176" spans="1:7" s="1" customFormat="1" ht="12" customHeight="1">
      <c r="A176" s="6" t="s">
        <v>4</v>
      </c>
      <c r="B176" s="26"/>
      <c r="C176" s="303"/>
      <c r="D176" s="303"/>
      <c r="E176" s="13">
        <v>427656</v>
      </c>
      <c r="F176" s="96">
        <f t="shared" si="9"/>
        <v>-2.8299678944629925</v>
      </c>
      <c r="G176" s="13"/>
    </row>
    <row r="177" spans="1:7" s="1" customFormat="1" ht="12" customHeight="1">
      <c r="A177" s="6" t="s">
        <v>5</v>
      </c>
      <c r="B177" s="26"/>
      <c r="C177" s="303"/>
      <c r="D177" s="303"/>
      <c r="E177" s="13">
        <v>417206</v>
      </c>
      <c r="F177" s="96">
        <f>(E177/E165-1)*100</f>
        <v>3.2307391580827849</v>
      </c>
      <c r="G177" s="13"/>
    </row>
    <row r="178" spans="1:7" s="1" customFormat="1" ht="12" customHeight="1">
      <c r="A178" s="6" t="s">
        <v>6</v>
      </c>
      <c r="B178" s="26"/>
      <c r="C178" s="303"/>
      <c r="D178" s="303"/>
      <c r="E178" s="13">
        <v>426886</v>
      </c>
      <c r="F178" s="96">
        <f t="shared" si="9"/>
        <v>2.2562262406369937</v>
      </c>
      <c r="G178" s="13"/>
    </row>
    <row r="179" spans="1:7" s="1" customFormat="1" ht="12" customHeight="1">
      <c r="A179" s="6" t="s">
        <v>7</v>
      </c>
      <c r="B179" s="26"/>
      <c r="C179" s="303"/>
      <c r="D179" s="303"/>
      <c r="E179" s="13">
        <v>410665</v>
      </c>
      <c r="F179" s="96">
        <f t="shared" si="9"/>
        <v>-1.8709900954611114</v>
      </c>
      <c r="G179" s="13"/>
    </row>
    <row r="180" spans="1:7" s="1" customFormat="1" ht="12" customHeight="1">
      <c r="A180" s="6" t="s">
        <v>10</v>
      </c>
      <c r="B180" s="26"/>
      <c r="C180" s="303"/>
      <c r="D180" s="303"/>
      <c r="E180" s="13">
        <v>410128</v>
      </c>
      <c r="F180" s="96">
        <f t="shared" si="9"/>
        <v>1.1490397539639208</v>
      </c>
      <c r="G180" s="13"/>
    </row>
    <row r="181" spans="1:7" s="1" customFormat="1" ht="12" customHeight="1">
      <c r="A181" s="6" t="s">
        <v>8</v>
      </c>
      <c r="B181" s="26"/>
      <c r="C181" s="303"/>
      <c r="D181" s="303"/>
      <c r="E181" s="13">
        <v>422623</v>
      </c>
      <c r="F181" s="96">
        <f t="shared" si="9"/>
        <v>1.1672136484522921</v>
      </c>
      <c r="G181" s="13"/>
    </row>
    <row r="182" spans="1:7" s="1" customFormat="1" ht="12" customHeight="1">
      <c r="A182" s="6" t="s">
        <v>9</v>
      </c>
      <c r="B182" s="26"/>
      <c r="C182" s="303"/>
      <c r="D182" s="303"/>
      <c r="E182" s="13">
        <v>413632</v>
      </c>
      <c r="F182" s="96">
        <f t="shared" ref="F182:F196" si="10">(E182/E170-1)*100</f>
        <v>1.0554295989367635</v>
      </c>
      <c r="G182" s="13"/>
    </row>
    <row r="183" spans="1:7" s="1" customFormat="1" ht="12" customHeight="1">
      <c r="A183" s="6" t="s">
        <v>297</v>
      </c>
      <c r="B183" s="26"/>
      <c r="C183" s="303"/>
      <c r="D183" s="303"/>
      <c r="E183" s="13">
        <v>402398</v>
      </c>
      <c r="F183" s="96">
        <f t="shared" si="10"/>
        <v>1.7878734222042336</v>
      </c>
      <c r="G183" s="13"/>
    </row>
    <row r="184" spans="1:7" s="1" customFormat="1" ht="12" customHeight="1">
      <c r="A184" s="6" t="s">
        <v>0</v>
      </c>
      <c r="B184" s="26"/>
      <c r="C184" s="303"/>
      <c r="D184" s="303"/>
      <c r="E184" s="13">
        <v>386117</v>
      </c>
      <c r="F184" s="96">
        <f t="shared" si="10"/>
        <v>1.6102716330085975</v>
      </c>
      <c r="G184" s="13"/>
    </row>
    <row r="185" spans="1:7" ht="12" customHeight="1">
      <c r="A185" s="45" t="s">
        <v>1</v>
      </c>
      <c r="B185" s="16"/>
      <c r="C185" s="303"/>
      <c r="D185" s="303"/>
      <c r="E185" s="12">
        <v>431302</v>
      </c>
      <c r="F185" s="96">
        <f t="shared" si="10"/>
        <v>-10.632840051552161</v>
      </c>
      <c r="G185" s="16"/>
    </row>
    <row r="186" spans="1:7" s="1" customFormat="1" ht="19.5" customHeight="1">
      <c r="A186" s="45" t="s">
        <v>301</v>
      </c>
      <c r="B186" s="26"/>
      <c r="C186" s="303"/>
      <c r="D186" s="303"/>
      <c r="E186" s="41">
        <v>427632</v>
      </c>
      <c r="F186" s="96">
        <f t="shared" si="10"/>
        <v>3.2673109523740473</v>
      </c>
      <c r="G186" s="13"/>
    </row>
    <row r="187" spans="1:7" s="1" customFormat="1" ht="12" customHeight="1">
      <c r="A187" s="45" t="s">
        <v>3</v>
      </c>
      <c r="B187" s="26"/>
      <c r="C187" s="303"/>
      <c r="D187" s="303"/>
      <c r="E187" s="135">
        <v>467729</v>
      </c>
      <c r="F187" s="96">
        <f t="shared" si="10"/>
        <v>6.5378815833230908</v>
      </c>
      <c r="G187" s="13"/>
    </row>
    <row r="188" spans="1:7" s="1" customFormat="1" ht="12" customHeight="1">
      <c r="A188" s="6" t="s">
        <v>4</v>
      </c>
      <c r="B188" s="26"/>
      <c r="C188" s="303"/>
      <c r="D188" s="303"/>
      <c r="E188" s="13">
        <v>448261</v>
      </c>
      <c r="F188" s="96">
        <f>(E188/E176-1)*100</f>
        <v>4.8181248480086758</v>
      </c>
      <c r="G188" s="13"/>
    </row>
    <row r="189" spans="1:7" s="1" customFormat="1" ht="12" customHeight="1">
      <c r="A189" s="6" t="s">
        <v>5</v>
      </c>
      <c r="B189" s="26"/>
      <c r="C189" s="303"/>
      <c r="D189" s="303"/>
      <c r="E189" s="13">
        <v>437879</v>
      </c>
      <c r="F189" s="96">
        <f t="shared" si="10"/>
        <v>4.9551061106503758</v>
      </c>
      <c r="G189" s="13"/>
    </row>
    <row r="190" spans="1:7" s="1" customFormat="1" ht="12" customHeight="1">
      <c r="A190" s="6" t="s">
        <v>6</v>
      </c>
      <c r="B190" s="26"/>
      <c r="C190" s="303"/>
      <c r="D190" s="303"/>
      <c r="E190" s="13">
        <v>437871</v>
      </c>
      <c r="F190" s="96">
        <f t="shared" si="10"/>
        <v>2.5732865448855113</v>
      </c>
      <c r="G190" s="13"/>
    </row>
    <row r="191" spans="1:7" s="1" customFormat="1" ht="12" customHeight="1">
      <c r="A191" s="6" t="s">
        <v>7</v>
      </c>
      <c r="B191" s="26"/>
      <c r="C191" s="303"/>
      <c r="D191" s="303"/>
      <c r="E191" s="13">
        <v>441286</v>
      </c>
      <c r="F191" s="96">
        <f t="shared" si="10"/>
        <v>7.4564425991988648</v>
      </c>
      <c r="G191" s="13"/>
    </row>
    <row r="192" spans="1:7" s="1" customFormat="1" ht="12" customHeight="1">
      <c r="A192" s="6" t="s">
        <v>10</v>
      </c>
      <c r="B192" s="26"/>
      <c r="C192" s="303"/>
      <c r="D192" s="303"/>
      <c r="E192" s="13">
        <v>427358</v>
      </c>
      <c r="F192" s="96">
        <f>(E192/E180-1)*100</f>
        <v>4.2011274528927611</v>
      </c>
      <c r="G192" s="13"/>
    </row>
    <row r="193" spans="1:7" s="1" customFormat="1" ht="12" customHeight="1">
      <c r="A193" s="6" t="s">
        <v>8</v>
      </c>
      <c r="B193" s="26"/>
      <c r="C193" s="303"/>
      <c r="D193" s="303"/>
      <c r="E193" s="13">
        <v>432299</v>
      </c>
      <c r="F193" s="96">
        <f t="shared" si="10"/>
        <v>2.2895109826015059</v>
      </c>
      <c r="G193" s="13"/>
    </row>
    <row r="194" spans="1:7" s="1" customFormat="1" ht="12" customHeight="1">
      <c r="A194" s="6" t="s">
        <v>9</v>
      </c>
      <c r="B194" s="26"/>
      <c r="C194" s="303"/>
      <c r="D194" s="303"/>
      <c r="E194" s="13">
        <v>429319</v>
      </c>
      <c r="F194" s="96">
        <f t="shared" si="10"/>
        <v>3.7925015472690671</v>
      </c>
      <c r="G194" s="13"/>
    </row>
    <row r="195" spans="1:7" s="1" customFormat="1" ht="12" customHeight="1">
      <c r="A195" s="6" t="s">
        <v>302</v>
      </c>
      <c r="B195" s="26"/>
      <c r="C195" s="303"/>
      <c r="D195" s="303"/>
      <c r="E195" s="13">
        <v>414680</v>
      </c>
      <c r="F195" s="96">
        <f t="shared" si="10"/>
        <v>3.0522020487179446</v>
      </c>
      <c r="G195" s="13"/>
    </row>
    <row r="196" spans="1:7" s="1" customFormat="1" ht="12" customHeight="1">
      <c r="A196" s="6" t="s">
        <v>0</v>
      </c>
      <c r="B196" s="26"/>
      <c r="C196" s="303"/>
      <c r="D196" s="303"/>
      <c r="E196" s="13">
        <v>395523</v>
      </c>
      <c r="F196" s="96">
        <f t="shared" si="10"/>
        <v>2.4360491768039116</v>
      </c>
      <c r="G196" s="13"/>
    </row>
    <row r="197" spans="1:7" s="1" customFormat="1" ht="12" customHeight="1">
      <c r="A197" s="6" t="s">
        <v>1</v>
      </c>
      <c r="B197" s="26"/>
      <c r="C197" s="303"/>
      <c r="D197" s="303"/>
      <c r="E197" s="13">
        <v>425480</v>
      </c>
      <c r="F197" s="96">
        <f t="shared" ref="F197:F202" si="11">(E197/E185-1)*100</f>
        <v>-1.3498662190298161</v>
      </c>
      <c r="G197" s="13"/>
    </row>
    <row r="198" spans="1:7" s="1" customFormat="1" ht="20.25" customHeight="1">
      <c r="A198" s="6" t="s">
        <v>318</v>
      </c>
      <c r="B198" s="26"/>
      <c r="C198" s="303"/>
      <c r="D198" s="303"/>
      <c r="E198" s="13">
        <v>431890</v>
      </c>
      <c r="F198" s="96">
        <f t="shared" si="11"/>
        <v>0.99571594267968688</v>
      </c>
      <c r="G198" s="13"/>
    </row>
    <row r="199" spans="1:7" s="1" customFormat="1" ht="12" customHeight="1">
      <c r="A199" s="6" t="s">
        <v>3</v>
      </c>
      <c r="B199" s="26"/>
      <c r="C199" s="303"/>
      <c r="D199" s="303"/>
      <c r="E199" s="13">
        <v>458631</v>
      </c>
      <c r="F199" s="96">
        <f t="shared" si="11"/>
        <v>-1.9451434484498487</v>
      </c>
      <c r="G199" s="13"/>
    </row>
    <row r="200" spans="1:7" s="1" customFormat="1" ht="12" customHeight="1">
      <c r="A200" s="6" t="s">
        <v>4</v>
      </c>
      <c r="B200" s="26"/>
      <c r="C200" s="303"/>
      <c r="D200" s="303"/>
      <c r="E200" s="13">
        <v>450295</v>
      </c>
      <c r="F200" s="96">
        <f t="shared" si="11"/>
        <v>0.45375350521237312</v>
      </c>
      <c r="G200" s="13"/>
    </row>
    <row r="201" spans="1:7" s="1" customFormat="1" ht="12" customHeight="1">
      <c r="A201" s="6" t="s">
        <v>5</v>
      </c>
      <c r="B201" s="26"/>
      <c r="C201" s="303"/>
      <c r="D201" s="303"/>
      <c r="E201" s="13">
        <v>432536</v>
      </c>
      <c r="F201" s="96">
        <f t="shared" si="11"/>
        <v>-1.2202001009411267</v>
      </c>
      <c r="G201" s="13"/>
    </row>
    <row r="202" spans="1:7" s="1" customFormat="1" ht="12" customHeight="1">
      <c r="A202" s="6" t="s">
        <v>6</v>
      </c>
      <c r="B202" s="26"/>
      <c r="C202" s="303"/>
      <c r="D202" s="303"/>
      <c r="E202" s="13">
        <v>439286</v>
      </c>
      <c r="F202" s="96">
        <f t="shared" si="11"/>
        <v>0.32315453638172009</v>
      </c>
      <c r="G202" s="13"/>
    </row>
    <row r="203" spans="1:7" s="1" customFormat="1" ht="12" customHeight="1">
      <c r="A203" s="6" t="s">
        <v>7</v>
      </c>
      <c r="B203" s="26"/>
      <c r="C203" s="303"/>
      <c r="D203" s="303"/>
      <c r="E203" s="13">
        <v>431671</v>
      </c>
      <c r="F203" s="96">
        <f t="shared" ref="F203:F208" si="12">(E203/E191-1)*100</f>
        <v>-2.1788590619235548</v>
      </c>
      <c r="G203" s="13"/>
    </row>
    <row r="204" spans="1:7" s="1" customFormat="1" ht="12" customHeight="1">
      <c r="A204" s="6" t="s">
        <v>10</v>
      </c>
      <c r="B204" s="26"/>
      <c r="C204" s="303"/>
      <c r="D204" s="303"/>
      <c r="E204" s="13">
        <v>424887</v>
      </c>
      <c r="F204" s="96">
        <f t="shared" si="12"/>
        <v>-0.57820375422947823</v>
      </c>
      <c r="G204" s="13"/>
    </row>
    <row r="205" spans="1:7" s="1" customFormat="1" ht="12" customHeight="1">
      <c r="A205" s="6" t="s">
        <v>8</v>
      </c>
      <c r="B205" s="26"/>
      <c r="C205" s="303"/>
      <c r="D205" s="303"/>
      <c r="E205" s="13">
        <v>430118</v>
      </c>
      <c r="F205" s="96">
        <f t="shared" si="12"/>
        <v>-0.50451192346038232</v>
      </c>
      <c r="G205" s="13"/>
    </row>
    <row r="206" spans="1:7" s="1" customFormat="1" ht="12" customHeight="1">
      <c r="A206" s="6" t="s">
        <v>9</v>
      </c>
      <c r="B206" s="26"/>
      <c r="C206" s="303"/>
      <c r="D206" s="303"/>
      <c r="E206" s="13">
        <v>433308</v>
      </c>
      <c r="F206" s="96">
        <f t="shared" si="12"/>
        <v>0.92914592645561012</v>
      </c>
      <c r="G206" s="13"/>
    </row>
    <row r="207" spans="1:7" s="1" customFormat="1" ht="12" customHeight="1">
      <c r="A207" s="6" t="s">
        <v>352</v>
      </c>
      <c r="B207" s="26"/>
      <c r="C207" s="303"/>
      <c r="D207" s="303"/>
      <c r="E207" s="13">
        <v>412959</v>
      </c>
      <c r="F207" s="96">
        <f t="shared" si="12"/>
        <v>-0.41501880968457527</v>
      </c>
      <c r="G207" s="13"/>
    </row>
    <row r="208" spans="1:7" s="1" customFormat="1" ht="12" customHeight="1">
      <c r="A208" s="6" t="s">
        <v>0</v>
      </c>
      <c r="B208" s="26"/>
      <c r="C208" s="303"/>
      <c r="D208" s="303"/>
      <c r="E208" s="13">
        <v>399011</v>
      </c>
      <c r="F208" s="96">
        <f t="shared" si="12"/>
        <v>0.8818703337100553</v>
      </c>
      <c r="G208" s="13"/>
    </row>
    <row r="209" spans="1:7" s="1" customFormat="1" ht="12" customHeight="1">
      <c r="A209" s="6" t="s">
        <v>1</v>
      </c>
      <c r="B209" s="26"/>
      <c r="C209" s="303"/>
      <c r="D209" s="303"/>
      <c r="E209" s="13">
        <v>433002</v>
      </c>
      <c r="F209" s="96">
        <f t="shared" ref="F209:F214" si="13">(E209/E197-1)*100</f>
        <v>1.7678856820532163</v>
      </c>
      <c r="G209" s="13"/>
    </row>
    <row r="210" spans="1:7" s="1" customFormat="1" ht="20.25" customHeight="1">
      <c r="A210" s="6" t="s">
        <v>370</v>
      </c>
      <c r="B210" s="26"/>
      <c r="C210" s="303"/>
      <c r="D210" s="303"/>
      <c r="E210" s="13">
        <v>437825</v>
      </c>
      <c r="F210" s="96">
        <f t="shared" si="13"/>
        <v>1.3741925027205948</v>
      </c>
      <c r="G210" s="13"/>
    </row>
    <row r="211" spans="1:7" s="1" customFormat="1" ht="12" customHeight="1">
      <c r="A211" s="6" t="s">
        <v>3</v>
      </c>
      <c r="B211" s="26"/>
      <c r="C211" s="303"/>
      <c r="D211" s="303"/>
      <c r="E211" s="13">
        <v>475242</v>
      </c>
      <c r="F211" s="96">
        <f t="shared" si="13"/>
        <v>3.6218659445174772</v>
      </c>
      <c r="G211" s="13"/>
    </row>
    <row r="212" spans="1:7" s="1" customFormat="1" ht="12" customHeight="1">
      <c r="A212" s="6" t="s">
        <v>4</v>
      </c>
      <c r="B212" s="26"/>
      <c r="C212" s="303"/>
      <c r="D212" s="303"/>
      <c r="E212" s="137">
        <v>463163</v>
      </c>
      <c r="F212" s="237">
        <f t="shared" si="13"/>
        <v>2.8576821861224344</v>
      </c>
      <c r="G212" s="13"/>
    </row>
    <row r="213" spans="1:7" s="1" customFormat="1" ht="12" customHeight="1">
      <c r="A213" s="6" t="s">
        <v>5</v>
      </c>
      <c r="B213" s="26"/>
      <c r="C213" s="303"/>
      <c r="D213" s="303"/>
      <c r="E213" s="137">
        <v>436369</v>
      </c>
      <c r="F213" s="237">
        <f t="shared" si="13"/>
        <v>0.88616901252149827</v>
      </c>
      <c r="G213" s="13"/>
    </row>
    <row r="214" spans="1:7" s="1" customFormat="1" ht="12" customHeight="1">
      <c r="A214" s="6" t="s">
        <v>6</v>
      </c>
      <c r="B214" s="26"/>
      <c r="C214" s="303"/>
      <c r="D214" s="303"/>
      <c r="E214" s="137">
        <v>453587</v>
      </c>
      <c r="F214" s="237">
        <f t="shared" si="13"/>
        <v>3.2555100777170276</v>
      </c>
      <c r="G214" s="13"/>
    </row>
    <row r="215" spans="1:7" s="1" customFormat="1" ht="12" customHeight="1">
      <c r="A215" s="6" t="s">
        <v>7</v>
      </c>
      <c r="B215" s="26"/>
      <c r="C215" s="303"/>
      <c r="D215" s="303"/>
      <c r="E215" s="137">
        <v>443881</v>
      </c>
      <c r="F215" s="237">
        <f t="shared" ref="F215:F222" si="14">(E215/E203-1)*100</f>
        <v>2.8285430339309414</v>
      </c>
      <c r="G215" s="13"/>
    </row>
    <row r="216" spans="1:7" s="1" customFormat="1" ht="12" customHeight="1">
      <c r="A216" s="6" t="s">
        <v>10</v>
      </c>
      <c r="B216" s="26"/>
      <c r="C216" s="303"/>
      <c r="D216" s="303"/>
      <c r="E216" s="137">
        <v>432269</v>
      </c>
      <c r="F216" s="237">
        <f t="shared" si="14"/>
        <v>1.7374031213004848</v>
      </c>
      <c r="G216" s="13"/>
    </row>
    <row r="217" spans="1:7" s="1" customFormat="1" ht="12" customHeight="1">
      <c r="A217" s="6" t="s">
        <v>8</v>
      </c>
      <c r="B217" s="26"/>
      <c r="C217" s="303"/>
      <c r="D217" s="303"/>
      <c r="E217" s="137">
        <v>448233</v>
      </c>
      <c r="F217" s="237">
        <f t="shared" si="14"/>
        <v>4.2116349466890579</v>
      </c>
      <c r="G217" s="13"/>
    </row>
    <row r="218" spans="1:7" s="1" customFormat="1" ht="12" customHeight="1">
      <c r="A218" s="6" t="s">
        <v>9</v>
      </c>
      <c r="B218" s="26"/>
      <c r="C218" s="303"/>
      <c r="D218" s="303"/>
      <c r="E218" s="137">
        <v>444911</v>
      </c>
      <c r="F218" s="237">
        <f t="shared" si="14"/>
        <v>2.6777719312821358</v>
      </c>
      <c r="G218" s="13"/>
    </row>
    <row r="219" spans="1:7" s="1" customFormat="1" ht="12" customHeight="1">
      <c r="A219" s="6" t="s">
        <v>369</v>
      </c>
      <c r="B219" s="26"/>
      <c r="C219" s="303"/>
      <c r="D219" s="303"/>
      <c r="E219" s="137">
        <v>416114</v>
      </c>
      <c r="F219" s="237">
        <f t="shared" si="14"/>
        <v>0.76399836303362445</v>
      </c>
      <c r="G219" s="13"/>
    </row>
    <row r="220" spans="1:7" s="1" customFormat="1" ht="12" customHeight="1">
      <c r="A220" s="6" t="s">
        <v>0</v>
      </c>
      <c r="B220" s="26"/>
      <c r="C220" s="303"/>
      <c r="D220" s="303"/>
      <c r="E220" s="137">
        <v>409136</v>
      </c>
      <c r="F220" s="237">
        <f t="shared" si="14"/>
        <v>2.5375240281596323</v>
      </c>
      <c r="G220" s="13"/>
    </row>
    <row r="221" spans="1:7" s="1" customFormat="1" ht="12" customHeight="1">
      <c r="A221" s="6" t="s">
        <v>1</v>
      </c>
      <c r="B221" s="26"/>
      <c r="C221" s="303"/>
      <c r="D221" s="303"/>
      <c r="E221" s="137">
        <v>446308</v>
      </c>
      <c r="F221" s="237">
        <f t="shared" si="14"/>
        <v>3.0729650209467829</v>
      </c>
      <c r="G221" s="13"/>
    </row>
    <row r="222" spans="1:7" s="1" customFormat="1" ht="20.25" customHeight="1">
      <c r="A222" s="6" t="s">
        <v>399</v>
      </c>
      <c r="B222" s="26"/>
      <c r="C222" s="303"/>
      <c r="D222" s="303"/>
      <c r="E222" s="13">
        <v>440628</v>
      </c>
      <c r="F222" s="96">
        <f t="shared" si="14"/>
        <v>0.64021012961799073</v>
      </c>
      <c r="G222" s="13"/>
    </row>
    <row r="223" spans="1:7" s="1" customFormat="1" ht="12" customHeight="1">
      <c r="A223" s="6" t="s">
        <v>3</v>
      </c>
      <c r="B223" s="26"/>
      <c r="C223" s="303"/>
      <c r="D223" s="303"/>
      <c r="E223" s="13">
        <v>482783</v>
      </c>
      <c r="F223" s="96">
        <f t="shared" ref="F223" si="15">(E223/E211-1)*100</f>
        <v>1.5867705295407486</v>
      </c>
      <c r="G223" s="13"/>
    </row>
    <row r="224" spans="1:7" s="1" customFormat="1" ht="12" customHeight="1">
      <c r="A224" s="6" t="s">
        <v>4</v>
      </c>
      <c r="B224" s="26"/>
      <c r="C224" s="303"/>
      <c r="D224" s="303"/>
      <c r="E224" s="13">
        <v>482787</v>
      </c>
      <c r="F224" s="96">
        <f t="shared" ref="F224:F225" si="16">(E224/E212-1)*100</f>
        <v>4.2369532972193369</v>
      </c>
      <c r="G224" s="13"/>
    </row>
    <row r="225" spans="1:7" s="1" customFormat="1" ht="12" customHeight="1">
      <c r="A225" s="6" t="s">
        <v>5</v>
      </c>
      <c r="B225" s="26"/>
      <c r="C225" s="303"/>
      <c r="D225" s="303"/>
      <c r="E225" s="13">
        <v>437779</v>
      </c>
      <c r="F225" s="96">
        <f t="shared" si="16"/>
        <v>0.32312102830402978</v>
      </c>
      <c r="G225" s="13"/>
    </row>
    <row r="226" spans="1:7" s="1" customFormat="1" ht="12" customHeight="1">
      <c r="A226" s="6" t="s">
        <v>6</v>
      </c>
      <c r="B226" s="26"/>
      <c r="C226" s="303"/>
      <c r="D226" s="303"/>
      <c r="E226" s="13">
        <v>471413</v>
      </c>
      <c r="F226" s="96">
        <f t="shared" ref="F226" si="17">(E226/E214-1)*100</f>
        <v>3.9300068123645504</v>
      </c>
      <c r="G226" s="13"/>
    </row>
    <row r="227" spans="1:7" s="1" customFormat="1" ht="12" customHeight="1">
      <c r="A227" s="6" t="s">
        <v>7</v>
      </c>
      <c r="B227" s="26"/>
      <c r="C227" s="303"/>
      <c r="D227" s="303"/>
      <c r="E227" s="13">
        <v>455699</v>
      </c>
      <c r="F227" s="96">
        <f t="shared" ref="F227" si="18">(E227/E215-1)*100</f>
        <v>2.6624252896609635</v>
      </c>
      <c r="G227" s="13"/>
    </row>
    <row r="228" spans="1:7" s="1" customFormat="1" ht="12" customHeight="1">
      <c r="A228" s="6" t="s">
        <v>10</v>
      </c>
      <c r="B228" s="26"/>
      <c r="C228" s="303"/>
      <c r="D228" s="303"/>
      <c r="E228" s="13">
        <v>444224</v>
      </c>
      <c r="F228" s="96">
        <f t="shared" ref="F228" si="19">(E228/E216-1)*100</f>
        <v>2.7656389886852928</v>
      </c>
      <c r="G228" s="13"/>
    </row>
    <row r="229" spans="1:7" s="1" customFormat="1" ht="12" customHeight="1">
      <c r="A229" s="6" t="s">
        <v>8</v>
      </c>
      <c r="B229" s="26"/>
      <c r="C229" s="303"/>
      <c r="D229" s="303"/>
      <c r="E229" s="13">
        <v>464132</v>
      </c>
      <c r="F229" s="96">
        <f t="shared" ref="F229" si="20">(E229/E217-1)*100</f>
        <v>3.5470391515127098</v>
      </c>
      <c r="G229" s="13"/>
    </row>
    <row r="230" spans="1:7" s="1" customFormat="1" ht="12" customHeight="1">
      <c r="A230" s="6" t="s">
        <v>9</v>
      </c>
      <c r="B230" s="26"/>
      <c r="C230" s="303"/>
      <c r="D230" s="303"/>
      <c r="E230" s="13">
        <v>460040</v>
      </c>
      <c r="F230" s="96">
        <f t="shared" ref="F230" si="21">(E230/E218-1)*100</f>
        <v>3.4004553719732655</v>
      </c>
      <c r="G230" s="13"/>
    </row>
    <row r="231" spans="1:7" s="1" customFormat="1" ht="12" customHeight="1">
      <c r="A231" s="6" t="s">
        <v>400</v>
      </c>
      <c r="B231" s="26"/>
      <c r="C231" s="303"/>
      <c r="D231" s="303"/>
      <c r="E231" s="13">
        <v>425195</v>
      </c>
      <c r="F231" s="96">
        <f t="shared" ref="F231" si="22">(E231/E219-1)*100</f>
        <v>2.1823346486780082</v>
      </c>
      <c r="G231" s="13"/>
    </row>
    <row r="232" spans="1:7" s="1" customFormat="1" ht="12" customHeight="1">
      <c r="A232" s="6" t="s">
        <v>0</v>
      </c>
      <c r="B232" s="26"/>
      <c r="C232" s="303"/>
      <c r="D232" s="303"/>
      <c r="E232" s="13">
        <v>420905</v>
      </c>
      <c r="F232" s="96">
        <f t="shared" ref="F232" si="23">(E232/E220-1)*100</f>
        <v>2.8765496069766527</v>
      </c>
      <c r="G232" s="13"/>
    </row>
    <row r="233" spans="1:7" s="1" customFormat="1" ht="12" customHeight="1">
      <c r="A233" s="6" t="s">
        <v>1</v>
      </c>
      <c r="B233" s="26"/>
      <c r="C233" s="303"/>
      <c r="D233" s="303"/>
      <c r="E233" s="13">
        <v>465322</v>
      </c>
      <c r="F233" s="96">
        <f t="shared" ref="F233:F234" si="24">(E233/E221-1)*100</f>
        <v>4.260286618209852</v>
      </c>
      <c r="G233" s="13"/>
    </row>
    <row r="234" spans="1:7" s="1" customFormat="1" ht="20.25" customHeight="1">
      <c r="A234" s="6" t="s">
        <v>2</v>
      </c>
      <c r="B234" s="26"/>
      <c r="C234" s="303"/>
      <c r="D234" s="303"/>
      <c r="E234" s="13">
        <v>458438</v>
      </c>
      <c r="F234" s="96">
        <f t="shared" si="24"/>
        <v>4.0419582958867828</v>
      </c>
      <c r="G234" s="13"/>
    </row>
    <row r="235" spans="1:7" s="1" customFormat="1" ht="12" customHeight="1">
      <c r="A235" s="6" t="s">
        <v>417</v>
      </c>
      <c r="B235" s="26"/>
      <c r="C235" s="303"/>
      <c r="D235" s="303"/>
      <c r="E235" s="13">
        <v>502316</v>
      </c>
      <c r="F235" s="96">
        <f t="shared" ref="F235:F240" si="25">(E235/E223-1)*100</f>
        <v>4.0459171097573909</v>
      </c>
      <c r="G235" s="13"/>
    </row>
    <row r="236" spans="1:7" s="1" customFormat="1" ht="12" customHeight="1">
      <c r="A236" s="6" t="s">
        <v>4</v>
      </c>
      <c r="B236" s="26"/>
      <c r="C236" s="303"/>
      <c r="D236" s="303"/>
      <c r="E236" s="13">
        <v>494081</v>
      </c>
      <c r="F236" s="96">
        <f t="shared" si="25"/>
        <v>2.3393339091566157</v>
      </c>
      <c r="G236" s="13"/>
    </row>
    <row r="237" spans="1:7" s="1" customFormat="1" ht="12" customHeight="1">
      <c r="A237" s="6" t="s">
        <v>5</v>
      </c>
      <c r="B237" s="26"/>
      <c r="C237" s="303"/>
      <c r="D237" s="303"/>
      <c r="E237" s="13">
        <v>463757</v>
      </c>
      <c r="F237" s="96">
        <f t="shared" si="25"/>
        <v>5.9340443465766946</v>
      </c>
      <c r="G237" s="13"/>
    </row>
    <row r="238" spans="1:7" s="1" customFormat="1" ht="12" customHeight="1">
      <c r="A238" s="6" t="s">
        <v>6</v>
      </c>
      <c r="B238" s="26"/>
      <c r="C238" s="303"/>
      <c r="D238" s="303"/>
      <c r="E238" s="13">
        <v>481721</v>
      </c>
      <c r="F238" s="96">
        <f t="shared" si="25"/>
        <v>2.1866176791900171</v>
      </c>
      <c r="G238" s="13"/>
    </row>
    <row r="239" spans="1:7" s="1" customFormat="1" ht="12" customHeight="1">
      <c r="A239" s="6" t="s">
        <v>7</v>
      </c>
      <c r="B239" s="26"/>
      <c r="C239" s="303"/>
      <c r="D239" s="303"/>
      <c r="E239" s="13">
        <v>538309</v>
      </c>
      <c r="F239" s="96">
        <f t="shared" si="25"/>
        <v>18.128194268585183</v>
      </c>
      <c r="G239" s="13"/>
    </row>
    <row r="240" spans="1:7" s="1" customFormat="1" ht="12" customHeight="1">
      <c r="A240" s="6" t="s">
        <v>10</v>
      </c>
      <c r="B240" s="26"/>
      <c r="C240" s="303"/>
      <c r="D240" s="303"/>
      <c r="E240" s="13">
        <v>450891</v>
      </c>
      <c r="F240" s="96">
        <f t="shared" si="25"/>
        <v>1.5008194064255909</v>
      </c>
      <c r="G240" s="13"/>
    </row>
    <row r="241" spans="1:7" s="1" customFormat="1" ht="12" customHeight="1">
      <c r="A241" s="6" t="s">
        <v>8</v>
      </c>
      <c r="B241" s="26"/>
      <c r="C241" s="303"/>
      <c r="D241" s="303"/>
      <c r="E241" s="13">
        <v>469366</v>
      </c>
      <c r="F241" s="96">
        <f t="shared" ref="F241:F244" si="26">(E241/E229-1)*100</f>
        <v>1.1276964311876858</v>
      </c>
      <c r="G241" s="13"/>
    </row>
    <row r="242" spans="1:7" s="1" customFormat="1" ht="12" customHeight="1">
      <c r="A242" s="6" t="s">
        <v>9</v>
      </c>
      <c r="B242" s="26"/>
      <c r="C242" s="303"/>
      <c r="D242" s="303"/>
      <c r="E242" s="13">
        <v>459592</v>
      </c>
      <c r="F242" s="96">
        <f t="shared" si="26"/>
        <v>-9.7382836275106133E-2</v>
      </c>
      <c r="G242" s="13"/>
    </row>
    <row r="243" spans="1:7" s="1" customFormat="1" ht="12" customHeight="1">
      <c r="A243" s="6" t="s">
        <v>410</v>
      </c>
      <c r="B243" s="26"/>
      <c r="C243" s="303"/>
      <c r="D243" s="303"/>
      <c r="E243" s="13">
        <v>443557</v>
      </c>
      <c r="F243" s="96">
        <f t="shared" si="26"/>
        <v>4.3184891637954248</v>
      </c>
      <c r="G243" s="13"/>
    </row>
    <row r="244" spans="1:7" s="1" customFormat="1" ht="12" customHeight="1">
      <c r="A244" s="6" t="s">
        <v>0</v>
      </c>
      <c r="B244" s="26"/>
      <c r="C244" s="303"/>
      <c r="D244" s="303"/>
      <c r="E244" s="13">
        <v>423637</v>
      </c>
      <c r="F244" s="96">
        <f t="shared" si="26"/>
        <v>0.64907758282748418</v>
      </c>
      <c r="G244" s="13"/>
    </row>
    <row r="245" spans="1:7" s="1" customFormat="1" ht="12" customHeight="1">
      <c r="A245" s="6" t="s">
        <v>1</v>
      </c>
      <c r="B245" s="26"/>
      <c r="C245" s="303"/>
      <c r="D245" s="303"/>
      <c r="E245" s="13">
        <v>359337</v>
      </c>
      <c r="F245" s="96">
        <f>(E245/E233-1)*100</f>
        <v>-22.776700865207321</v>
      </c>
      <c r="G245" s="13"/>
    </row>
    <row r="246" spans="1:7" s="1" customFormat="1" ht="20.25" customHeight="1">
      <c r="A246" s="6" t="s">
        <v>2</v>
      </c>
      <c r="B246" s="26"/>
      <c r="C246" s="303"/>
      <c r="D246" s="303"/>
      <c r="E246" s="13">
        <v>251307</v>
      </c>
      <c r="F246" s="96">
        <f t="shared" ref="F246:F259" si="27">(E246/E234-1)*100</f>
        <v>-45.181900278772702</v>
      </c>
      <c r="G246" s="13"/>
    </row>
    <row r="247" spans="1:7" s="1" customFormat="1" ht="12" customHeight="1">
      <c r="A247" s="6" t="s">
        <v>3</v>
      </c>
      <c r="B247" s="26"/>
      <c r="C247" s="303"/>
      <c r="D247" s="303"/>
      <c r="E247" s="13">
        <v>294143</v>
      </c>
      <c r="F247" s="96">
        <f t="shared" si="27"/>
        <v>-41.442637702163573</v>
      </c>
      <c r="G247" s="13"/>
    </row>
    <row r="248" spans="1:7" s="1" customFormat="1" ht="12" customHeight="1">
      <c r="A248" s="6" t="s">
        <v>4</v>
      </c>
      <c r="B248" s="26"/>
      <c r="C248" s="303"/>
      <c r="D248" s="303"/>
      <c r="E248" s="13">
        <v>405417</v>
      </c>
      <c r="F248" s="96">
        <f t="shared" si="27"/>
        <v>-17.945235700219197</v>
      </c>
      <c r="G248" s="13"/>
    </row>
    <row r="249" spans="1:7" s="1" customFormat="1" ht="12" customHeight="1">
      <c r="A249" s="6" t="s">
        <v>5</v>
      </c>
      <c r="B249" s="26"/>
      <c r="C249" s="303"/>
      <c r="D249" s="303"/>
      <c r="E249" s="13">
        <v>373515</v>
      </c>
      <c r="F249" s="96">
        <f t="shared" si="27"/>
        <v>-19.458897655453178</v>
      </c>
      <c r="G249" s="13"/>
    </row>
    <row r="250" spans="1:7" s="1" customFormat="1" ht="12" customHeight="1">
      <c r="A250" s="6" t="s">
        <v>6</v>
      </c>
      <c r="B250" s="26"/>
      <c r="C250" s="303"/>
      <c r="D250" s="303"/>
      <c r="E250" s="13">
        <v>381613</v>
      </c>
      <c r="F250" s="96">
        <f t="shared" si="27"/>
        <v>-20.781323629237669</v>
      </c>
      <c r="G250" s="13"/>
    </row>
    <row r="251" spans="1:7" s="1" customFormat="1" ht="12" customHeight="1">
      <c r="A251" s="6" t="s">
        <v>7</v>
      </c>
      <c r="B251" s="26"/>
      <c r="C251" s="303"/>
      <c r="D251" s="303"/>
      <c r="E251" s="13">
        <v>392977</v>
      </c>
      <c r="F251" s="96">
        <f t="shared" si="27"/>
        <v>-26.997876684209253</v>
      </c>
      <c r="G251" s="13"/>
    </row>
    <row r="252" spans="1:7" s="1" customFormat="1" ht="12" customHeight="1">
      <c r="A252" s="6" t="s">
        <v>10</v>
      </c>
      <c r="B252" s="26"/>
      <c r="C252" s="303"/>
      <c r="D252" s="303"/>
      <c r="E252" s="13">
        <v>389040</v>
      </c>
      <c r="F252" s="96">
        <f t="shared" si="27"/>
        <v>-13.717506004777203</v>
      </c>
      <c r="G252" s="13"/>
    </row>
    <row r="253" spans="1:7" s="1" customFormat="1" ht="12" customHeight="1">
      <c r="A253" s="6" t="s">
        <v>8</v>
      </c>
      <c r="B253" s="26"/>
      <c r="C253" s="303"/>
      <c r="D253" s="303"/>
      <c r="E253" s="13">
        <v>389250</v>
      </c>
      <c r="F253" s="96">
        <f t="shared" si="27"/>
        <v>-17.068982414576261</v>
      </c>
      <c r="G253" s="13"/>
    </row>
    <row r="254" spans="1:7" s="1" customFormat="1" ht="12" customHeight="1">
      <c r="A254" s="6" t="s">
        <v>9</v>
      </c>
      <c r="B254" s="26"/>
      <c r="C254" s="303"/>
      <c r="D254" s="303"/>
      <c r="E254" s="13">
        <v>368140</v>
      </c>
      <c r="F254" s="96">
        <f t="shared" si="27"/>
        <v>-19.89851868613901</v>
      </c>
      <c r="G254" s="13"/>
    </row>
    <row r="255" spans="1:7" s="1" customFormat="1" ht="12" customHeight="1">
      <c r="A255" s="6" t="s">
        <v>425</v>
      </c>
      <c r="B255" s="26"/>
      <c r="C255" s="303"/>
      <c r="D255" s="303"/>
      <c r="E255" s="13">
        <v>334240</v>
      </c>
      <c r="F255" s="96">
        <f t="shared" si="27"/>
        <v>-24.645535973956001</v>
      </c>
      <c r="G255" s="13"/>
    </row>
    <row r="256" spans="1:7" s="1" customFormat="1" ht="12" customHeight="1">
      <c r="A256" s="6" t="s">
        <v>0</v>
      </c>
      <c r="B256" s="26"/>
      <c r="C256" s="303"/>
      <c r="D256" s="303"/>
      <c r="E256" s="13">
        <v>328822</v>
      </c>
      <c r="F256" s="96">
        <f t="shared" si="27"/>
        <v>-22.381189556153025</v>
      </c>
      <c r="G256" s="13"/>
    </row>
    <row r="257" spans="1:7" s="1" customFormat="1" ht="12" customHeight="1">
      <c r="A257" s="6" t="s">
        <v>1</v>
      </c>
      <c r="B257" s="26"/>
      <c r="C257" s="303"/>
      <c r="D257" s="303"/>
      <c r="E257" s="13">
        <v>382077</v>
      </c>
      <c r="F257" s="96">
        <f t="shared" si="27"/>
        <v>6.328321325107078</v>
      </c>
      <c r="G257" s="13"/>
    </row>
    <row r="258" spans="1:7" s="1" customFormat="1" ht="19.25" customHeight="1">
      <c r="A258" s="6" t="s">
        <v>2</v>
      </c>
      <c r="B258" s="26"/>
      <c r="C258" s="303"/>
      <c r="D258" s="303"/>
      <c r="E258" s="13">
        <v>349316</v>
      </c>
      <c r="F258" s="96">
        <f t="shared" si="27"/>
        <v>38.999709518636564</v>
      </c>
      <c r="G258" s="13"/>
    </row>
    <row r="259" spans="1:7" s="1" customFormat="1" ht="13.75" customHeight="1">
      <c r="A259" s="6" t="s">
        <v>3</v>
      </c>
      <c r="B259" s="26"/>
      <c r="C259" s="303"/>
      <c r="D259" s="303"/>
      <c r="E259" s="13">
        <v>354801</v>
      </c>
      <c r="F259" s="96">
        <f t="shared" si="27"/>
        <v>20.621942388566094</v>
      </c>
      <c r="G259" s="13"/>
    </row>
    <row r="260" spans="1:7" s="1" customFormat="1" ht="13.75" customHeight="1">
      <c r="A260" s="6" t="s">
        <v>4</v>
      </c>
      <c r="B260" s="26"/>
      <c r="C260" s="303"/>
      <c r="D260" s="303"/>
      <c r="E260" s="13">
        <v>384341</v>
      </c>
      <c r="F260" s="96">
        <f t="shared" ref="F260:F265" si="28">(E260/E248-1)*100</f>
        <v>-5.1985979867642413</v>
      </c>
      <c r="G260" s="13"/>
    </row>
    <row r="261" spans="1:7" s="1" customFormat="1" ht="13.75" customHeight="1">
      <c r="A261" s="6" t="s">
        <v>463</v>
      </c>
      <c r="B261" s="26"/>
      <c r="C261" s="303"/>
      <c r="D261" s="303"/>
      <c r="E261" s="13">
        <v>374756</v>
      </c>
      <c r="F261" s="96">
        <f t="shared" si="28"/>
        <v>0.33224903952986384</v>
      </c>
      <c r="G261" s="13"/>
    </row>
    <row r="262" spans="1:7" s="1" customFormat="1" ht="13.75" customHeight="1">
      <c r="A262" s="6" t="s">
        <v>6</v>
      </c>
      <c r="B262" s="26"/>
      <c r="C262" s="303"/>
      <c r="D262" s="303"/>
      <c r="E262" s="13">
        <v>353429</v>
      </c>
      <c r="F262" s="96">
        <f t="shared" si="28"/>
        <v>-7.3854926325885089</v>
      </c>
      <c r="G262" s="13"/>
    </row>
    <row r="263" spans="1:7" s="1" customFormat="1" ht="13.75" customHeight="1">
      <c r="A263" s="6" t="s">
        <v>7</v>
      </c>
      <c r="B263" s="26"/>
      <c r="C263" s="303"/>
      <c r="D263" s="303"/>
      <c r="E263" s="13">
        <v>366484</v>
      </c>
      <c r="F263" s="96">
        <f t="shared" si="28"/>
        <v>-6.741615921542488</v>
      </c>
      <c r="G263" s="13"/>
    </row>
    <row r="264" spans="1:7" s="1" customFormat="1" ht="13.75" customHeight="1">
      <c r="A264" s="6" t="s">
        <v>10</v>
      </c>
      <c r="B264" s="26"/>
      <c r="C264" s="303"/>
      <c r="D264" s="303"/>
      <c r="E264" s="13">
        <v>374191</v>
      </c>
      <c r="F264" s="96">
        <f t="shared" si="28"/>
        <v>-3.8168311741723193</v>
      </c>
      <c r="G264" s="13"/>
    </row>
    <row r="265" spans="1:7" s="1" customFormat="1" ht="13.75" customHeight="1">
      <c r="A265" s="6" t="s">
        <v>8</v>
      </c>
      <c r="B265" s="26"/>
      <c r="C265" s="303"/>
      <c r="D265" s="303"/>
      <c r="E265" s="13">
        <v>404233</v>
      </c>
      <c r="F265" s="96">
        <f t="shared" si="28"/>
        <v>3.8491971740526765</v>
      </c>
      <c r="G265" s="13"/>
    </row>
    <row r="266" spans="1:7" s="1" customFormat="1" ht="13.75" customHeight="1">
      <c r="A266" s="6" t="s">
        <v>9</v>
      </c>
      <c r="B266" s="26"/>
      <c r="C266" s="303"/>
      <c r="D266" s="303"/>
      <c r="E266" s="13">
        <v>414944</v>
      </c>
      <c r="F266" s="96">
        <f t="shared" ref="F266:F271" si="29">(E266/E254-1)*100</f>
        <v>12.713641549410548</v>
      </c>
      <c r="G266" s="13"/>
    </row>
    <row r="267" spans="1:7" s="1" customFormat="1" ht="13.75" customHeight="1">
      <c r="A267" s="6" t="s">
        <v>473</v>
      </c>
      <c r="B267" s="26"/>
      <c r="C267" s="303"/>
      <c r="D267" s="303"/>
      <c r="E267" s="13">
        <v>350295</v>
      </c>
      <c r="F267" s="96">
        <f t="shared" si="29"/>
        <v>4.803434657730965</v>
      </c>
      <c r="G267" s="13"/>
    </row>
    <row r="268" spans="1:7" s="1" customFormat="1" ht="13.75" customHeight="1">
      <c r="A268" s="6" t="s">
        <v>483</v>
      </c>
      <c r="B268" s="26"/>
      <c r="C268" s="303"/>
      <c r="D268" s="303"/>
      <c r="E268" s="13">
        <v>341223</v>
      </c>
      <c r="F268" s="96">
        <f t="shared" si="29"/>
        <v>3.7713413336090573</v>
      </c>
      <c r="G268" s="13"/>
    </row>
    <row r="269" spans="1:7" s="1" customFormat="1" ht="13.75" customHeight="1">
      <c r="A269" s="6" t="s">
        <v>1</v>
      </c>
      <c r="B269" s="26"/>
      <c r="C269" s="303"/>
      <c r="D269" s="303"/>
      <c r="E269" s="13">
        <v>381422</v>
      </c>
      <c r="F269" s="96">
        <f t="shared" si="29"/>
        <v>-0.17143141303977982</v>
      </c>
      <c r="G269" s="13"/>
    </row>
    <row r="270" spans="1:7" s="1" customFormat="1" ht="18.649999999999999" customHeight="1">
      <c r="A270" s="6" t="s">
        <v>2</v>
      </c>
      <c r="B270" s="26"/>
      <c r="C270" s="303"/>
      <c r="D270" s="303"/>
      <c r="E270" s="13">
        <v>385680</v>
      </c>
      <c r="F270" s="96">
        <f t="shared" si="29"/>
        <v>10.410058514353771</v>
      </c>
      <c r="G270" s="13"/>
    </row>
    <row r="271" spans="1:7" s="1" customFormat="1">
      <c r="A271" s="6" t="s">
        <v>3</v>
      </c>
      <c r="B271" s="26"/>
      <c r="C271" s="303"/>
      <c r="D271" s="303"/>
      <c r="E271" s="13">
        <v>438129</v>
      </c>
      <c r="F271" s="96">
        <f t="shared" si="29"/>
        <v>23.485841358958972</v>
      </c>
      <c r="G271" s="13"/>
    </row>
    <row r="272" spans="1:7" s="1" customFormat="1">
      <c r="A272" s="6" t="s">
        <v>4</v>
      </c>
      <c r="B272" s="26"/>
      <c r="C272" s="303"/>
      <c r="D272" s="303"/>
      <c r="E272" s="13">
        <v>442819</v>
      </c>
      <c r="F272" s="96">
        <f t="shared" ref="F272" si="30">(E272/E260-1)*100</f>
        <v>15.215134476935855</v>
      </c>
      <c r="G272" s="13"/>
    </row>
    <row r="273" spans="1:7" s="1" customFormat="1">
      <c r="A273" s="6" t="s">
        <v>5</v>
      </c>
      <c r="B273" s="26"/>
      <c r="C273" s="303"/>
      <c r="D273" s="303"/>
      <c r="E273" s="13">
        <v>396415</v>
      </c>
      <c r="F273" s="96">
        <f t="shared" ref="F273" si="31">(E273/E261-1)*100</f>
        <v>5.7794938573365151</v>
      </c>
      <c r="G273" s="13"/>
    </row>
    <row r="274" spans="1:7" s="1" customFormat="1">
      <c r="A274" s="6" t="s">
        <v>6</v>
      </c>
      <c r="B274" s="26"/>
      <c r="C274" s="303"/>
      <c r="D274" s="303"/>
      <c r="E274" s="13">
        <v>395713</v>
      </c>
      <c r="F274" s="96">
        <f t="shared" ref="F274:F283" si="32">(E274/E262-1)*100</f>
        <v>11.963930520698639</v>
      </c>
      <c r="G274" s="13"/>
    </row>
    <row r="275" spans="1:7" s="1" customFormat="1">
      <c r="A275" s="6" t="s">
        <v>7</v>
      </c>
      <c r="B275" s="26"/>
      <c r="C275" s="303"/>
      <c r="D275" s="303"/>
      <c r="E275" s="13">
        <v>411056</v>
      </c>
      <c r="F275" s="96">
        <f t="shared" si="32"/>
        <v>12.16205891662392</v>
      </c>
      <c r="G275" s="13"/>
    </row>
    <row r="276" spans="1:7" s="1" customFormat="1">
      <c r="A276" s="6" t="s">
        <v>10</v>
      </c>
      <c r="B276" s="26"/>
      <c r="C276" s="303"/>
      <c r="D276" s="303"/>
      <c r="E276" s="13">
        <v>399406</v>
      </c>
      <c r="F276" s="96">
        <f t="shared" si="32"/>
        <v>6.7385372710727864</v>
      </c>
      <c r="G276" s="13"/>
    </row>
    <row r="277" spans="1:7" s="1" customFormat="1">
      <c r="A277" s="6" t="s">
        <v>8</v>
      </c>
      <c r="B277" s="26"/>
      <c r="C277" s="303"/>
      <c r="D277" s="303"/>
      <c r="E277" s="13">
        <v>426569</v>
      </c>
      <c r="F277" s="96">
        <f t="shared" si="32"/>
        <v>5.5255261198368322</v>
      </c>
      <c r="G277" s="13"/>
    </row>
    <row r="278" spans="1:7" s="1" customFormat="1">
      <c r="A278" s="6" t="s">
        <v>9</v>
      </c>
      <c r="B278" s="26"/>
      <c r="C278" s="303"/>
      <c r="D278" s="303"/>
      <c r="E278" s="13">
        <v>436358</v>
      </c>
      <c r="F278" s="96">
        <f t="shared" si="32"/>
        <v>5.1606963831263952</v>
      </c>
      <c r="G278" s="13"/>
    </row>
    <row r="279" spans="1:7" s="1" customFormat="1">
      <c r="A279" s="6" t="s">
        <v>1240</v>
      </c>
      <c r="B279" s="26"/>
      <c r="C279" s="303"/>
      <c r="D279" s="303"/>
      <c r="E279" s="13">
        <v>383545</v>
      </c>
      <c r="F279" s="96">
        <f t="shared" si="32"/>
        <v>9.4919996003368645</v>
      </c>
      <c r="G279" s="13"/>
    </row>
    <row r="280" spans="1:7" s="1" customFormat="1">
      <c r="A280" s="6" t="s">
        <v>217</v>
      </c>
      <c r="B280" s="26"/>
      <c r="C280" s="303"/>
      <c r="D280" s="303"/>
      <c r="E280" s="41">
        <v>397778</v>
      </c>
      <c r="F280" s="96">
        <f>(E280/E268-1)*100</f>
        <v>16.57420513857506</v>
      </c>
      <c r="G280" s="13"/>
    </row>
    <row r="281" spans="1:7" s="1" customFormat="1">
      <c r="A281" s="6" t="s">
        <v>1254</v>
      </c>
      <c r="B281" s="16"/>
      <c r="C281" s="303"/>
      <c r="D281" s="303"/>
      <c r="E281" s="12">
        <v>443038</v>
      </c>
      <c r="F281" s="96">
        <f t="shared" si="32"/>
        <v>16.154285804174904</v>
      </c>
      <c r="G281" s="13"/>
    </row>
    <row r="282" spans="1:7" s="1" customFormat="1">
      <c r="A282" s="6" t="s">
        <v>414</v>
      </c>
      <c r="B282" s="16"/>
      <c r="C282" s="303"/>
      <c r="D282" s="303"/>
      <c r="E282" s="12">
        <v>401716</v>
      </c>
      <c r="F282" s="96">
        <f t="shared" si="32"/>
        <v>4.1578510682431125</v>
      </c>
      <c r="G282" s="13"/>
    </row>
    <row r="283" spans="1:7" s="1" customFormat="1">
      <c r="A283" s="6" t="s">
        <v>44</v>
      </c>
      <c r="B283" s="16"/>
      <c r="C283" s="303"/>
      <c r="D283" s="303"/>
      <c r="E283" s="12">
        <v>461246</v>
      </c>
      <c r="F283" s="96">
        <f t="shared" si="32"/>
        <v>5.2762999025401269</v>
      </c>
      <c r="G283" s="13"/>
    </row>
    <row r="284" spans="1:7" s="1" customFormat="1">
      <c r="A284" s="6" t="s">
        <v>459</v>
      </c>
      <c r="B284" s="16"/>
      <c r="C284" s="303"/>
      <c r="D284" s="303"/>
      <c r="E284" s="12">
        <v>464838</v>
      </c>
      <c r="F284" s="96">
        <f t="shared" ref="F284:F290" si="33">(E284/E272-1)*100</f>
        <v>4.9724605312780223</v>
      </c>
      <c r="G284" s="13"/>
    </row>
    <row r="285" spans="1:7" s="1" customFormat="1">
      <c r="A285" s="6" t="s">
        <v>1275</v>
      </c>
      <c r="B285" s="16"/>
      <c r="C285" s="303"/>
      <c r="D285" s="303"/>
      <c r="E285" s="12">
        <v>420264</v>
      </c>
      <c r="F285" s="96">
        <f t="shared" si="33"/>
        <v>6.0161699229343002</v>
      </c>
      <c r="G285" s="13"/>
    </row>
    <row r="286" spans="1:7" s="1" customFormat="1">
      <c r="A286" s="6" t="s">
        <v>6</v>
      </c>
      <c r="B286" s="16"/>
      <c r="C286" s="303"/>
      <c r="D286" s="303"/>
      <c r="E286" s="12">
        <v>428880</v>
      </c>
      <c r="F286" s="96">
        <f t="shared" si="33"/>
        <v>8.3815795791394301</v>
      </c>
      <c r="G286" s="13"/>
    </row>
    <row r="287" spans="1:7" s="1" customFormat="1">
      <c r="A287" s="6" t="s">
        <v>7</v>
      </c>
      <c r="B287" s="16"/>
      <c r="C287" s="303"/>
      <c r="D287" s="303"/>
      <c r="E287" s="12">
        <v>445606</v>
      </c>
      <c r="F287" s="96">
        <f t="shared" si="33"/>
        <v>8.4051808026156962</v>
      </c>
      <c r="G287" s="13"/>
    </row>
    <row r="288" spans="1:7" s="1" customFormat="1">
      <c r="A288" s="6" t="s">
        <v>10</v>
      </c>
      <c r="B288" s="16"/>
      <c r="C288" s="303"/>
      <c r="D288" s="303"/>
      <c r="E288" s="12">
        <v>421686</v>
      </c>
      <c r="F288" s="96">
        <f t="shared" si="33"/>
        <v>5.5782837513707939</v>
      </c>
      <c r="G288" s="13"/>
    </row>
    <row r="289" spans="1:7" s="1" customFormat="1">
      <c r="A289" s="6" t="s">
        <v>8</v>
      </c>
      <c r="B289" s="16"/>
      <c r="C289" s="303"/>
      <c r="D289" s="303"/>
      <c r="E289" s="12">
        <v>450820</v>
      </c>
      <c r="F289" s="96">
        <f t="shared" si="33"/>
        <v>5.6851294866715474</v>
      </c>
      <c r="G289" s="13"/>
    </row>
    <row r="290" spans="1:7" s="1" customFormat="1">
      <c r="A290" s="6" t="s">
        <v>9</v>
      </c>
      <c r="B290" s="16"/>
      <c r="C290" s="303"/>
      <c r="D290" s="303"/>
      <c r="E290" s="12">
        <v>462000</v>
      </c>
      <c r="F290" s="96">
        <f t="shared" si="33"/>
        <v>5.8763675697477868</v>
      </c>
      <c r="G290" s="13"/>
    </row>
    <row r="291" spans="1:7" s="1" customFormat="1">
      <c r="A291" s="6" t="s">
        <v>1298</v>
      </c>
      <c r="B291" s="16"/>
      <c r="C291" s="303"/>
      <c r="D291" s="303"/>
      <c r="E291" s="12">
        <v>400443</v>
      </c>
      <c r="F291" s="96">
        <f t="shared" ref="F291:F296" si="34">(E291/E279-1)*100</f>
        <v>4.4057411776975419</v>
      </c>
      <c r="G291" s="13"/>
    </row>
    <row r="292" spans="1:7" s="1" customFormat="1">
      <c r="A292" s="6" t="s">
        <v>1316</v>
      </c>
      <c r="B292" s="16"/>
      <c r="C292" s="303"/>
      <c r="D292" s="303"/>
      <c r="E292" s="12">
        <v>423667</v>
      </c>
      <c r="F292" s="96">
        <f t="shared" si="34"/>
        <v>6.5084041852490504</v>
      </c>
      <c r="G292" s="13"/>
    </row>
    <row r="293" spans="1:7" s="1" customFormat="1">
      <c r="A293" s="6" t="s">
        <v>1323</v>
      </c>
      <c r="B293" s="16"/>
      <c r="C293" s="303"/>
      <c r="D293" s="303"/>
      <c r="E293" s="12">
        <v>437869</v>
      </c>
      <c r="F293" s="96">
        <f t="shared" si="34"/>
        <v>-1.1667170761875956</v>
      </c>
      <c r="G293" s="13"/>
    </row>
    <row r="294" spans="1:7" s="1" customFormat="1">
      <c r="A294" s="6" t="s">
        <v>1330</v>
      </c>
      <c r="B294" s="16"/>
      <c r="C294" s="303"/>
      <c r="D294" s="303"/>
      <c r="E294" s="12">
        <v>432289</v>
      </c>
      <c r="F294" s="96">
        <f t="shared" si="34"/>
        <v>7.6106005237531082</v>
      </c>
      <c r="G294" s="13"/>
    </row>
    <row r="295" spans="1:7" s="1" customFormat="1">
      <c r="A295" s="6" t="s">
        <v>3</v>
      </c>
      <c r="B295" s="16"/>
      <c r="C295" s="303"/>
      <c r="D295" s="303"/>
      <c r="E295" s="12">
        <v>471308</v>
      </c>
      <c r="F295" s="96">
        <f t="shared" si="34"/>
        <v>2.1814823326381072</v>
      </c>
      <c r="G295" s="13"/>
    </row>
    <row r="296" spans="1:7" s="1" customFormat="1">
      <c r="A296" s="6" t="s">
        <v>1346</v>
      </c>
      <c r="B296" s="16"/>
      <c r="C296" s="303"/>
      <c r="D296" s="303"/>
      <c r="E296" s="12">
        <v>479294</v>
      </c>
      <c r="F296" s="96">
        <f t="shared" si="34"/>
        <v>3.1099006535610263</v>
      </c>
      <c r="G296" s="13"/>
    </row>
    <row r="297" spans="1:7" s="1" customFormat="1">
      <c r="A297" s="6" t="s">
        <v>1351</v>
      </c>
      <c r="B297" s="16"/>
      <c r="C297" s="303"/>
      <c r="D297" s="303"/>
      <c r="E297" s="12">
        <v>431778</v>
      </c>
      <c r="F297" s="96">
        <f>(E297/E285-1)*100</f>
        <v>2.7397064702187279</v>
      </c>
      <c r="G297" s="13"/>
    </row>
    <row r="298" spans="1:7" s="1" customFormat="1">
      <c r="A298" s="6" t="s">
        <v>1360</v>
      </c>
      <c r="B298" s="16"/>
      <c r="C298" s="303"/>
      <c r="D298" s="303"/>
      <c r="E298" s="12">
        <v>436208</v>
      </c>
      <c r="F298" s="96">
        <f>(E298/E286-1)*100</f>
        <v>1.7086364484238059</v>
      </c>
      <c r="G298" s="13"/>
    </row>
    <row r="299" spans="1:7" s="1" customFormat="1">
      <c r="A299" s="6" t="s">
        <v>1364</v>
      </c>
      <c r="B299" s="16"/>
      <c r="C299" s="303"/>
      <c r="D299" s="303"/>
      <c r="E299" s="12">
        <v>460895</v>
      </c>
      <c r="F299" s="96">
        <f>(E299/E287-1)*100</f>
        <v>3.4310579300996791</v>
      </c>
      <c r="G299" s="13"/>
    </row>
    <row r="300" spans="1:7" s="1" customFormat="1">
      <c r="A300" s="6" t="s">
        <v>1375</v>
      </c>
      <c r="B300" s="16"/>
      <c r="C300" s="303"/>
      <c r="D300" s="303"/>
      <c r="E300" s="12">
        <v>431200</v>
      </c>
      <c r="F300" s="96">
        <f>(E300/E288-1)*100</f>
        <v>2.2561811395208853</v>
      </c>
      <c r="G300" s="13"/>
    </row>
    <row r="301" spans="1:7" s="1" customFormat="1">
      <c r="A301" s="6" t="s">
        <v>1376</v>
      </c>
      <c r="B301" s="16"/>
      <c r="C301" s="303"/>
      <c r="D301" s="303"/>
      <c r="E301" s="12">
        <v>458871</v>
      </c>
      <c r="F301" s="96">
        <f t="shared" ref="F301:F302" si="35">(E301/E289-1)*100</f>
        <v>1.7858568830131816</v>
      </c>
      <c r="G301" s="13"/>
    </row>
    <row r="302" spans="1:7" s="1" customFormat="1">
      <c r="A302" s="6" t="s">
        <v>1377</v>
      </c>
      <c r="B302" s="16"/>
      <c r="C302" s="303"/>
      <c r="D302" s="303"/>
      <c r="E302" s="12">
        <v>479533</v>
      </c>
      <c r="F302" s="96">
        <f t="shared" si="35"/>
        <v>3.7950216450216345</v>
      </c>
      <c r="G302" s="13"/>
    </row>
    <row r="303" spans="1:7">
      <c r="A303" s="57"/>
      <c r="B303" s="17"/>
      <c r="C303" s="304"/>
      <c r="D303" s="304"/>
      <c r="E303" s="92"/>
      <c r="F303" s="189"/>
      <c r="G303" s="16"/>
    </row>
    <row r="304" spans="1:7" ht="12.75" customHeight="1">
      <c r="A304" s="19" t="s">
        <v>128</v>
      </c>
    </row>
    <row r="305" spans="1:1">
      <c r="A305" s="19" t="s">
        <v>182</v>
      </c>
    </row>
    <row r="306" spans="1:1">
      <c r="A306" s="19" t="s">
        <v>86</v>
      </c>
    </row>
    <row r="307" spans="1:1">
      <c r="A307" s="20" t="s">
        <v>87</v>
      </c>
    </row>
  </sheetData>
  <mergeCells count="5">
    <mergeCell ref="A1:F1"/>
    <mergeCell ref="J5:J6"/>
    <mergeCell ref="E4:E5"/>
    <mergeCell ref="A4:B5"/>
    <mergeCell ref="C4:C5"/>
  </mergeCells>
  <phoneticPr fontId="5"/>
  <pageMargins left="1.8" right="0.28999999999999998" top="0.68" bottom="0.66" header="0.28999999999999998" footer="0.3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L308"/>
  <sheetViews>
    <sheetView showGridLines="0" zoomScale="120" zoomScaleNormal="120" workbookViewId="0">
      <pane ySplit="6" topLeftCell="A295" activePane="bottomLeft" state="frozen"/>
      <selection activeCell="Q287" sqref="Q287"/>
      <selection pane="bottomLeft" activeCell="A305" sqref="A305"/>
    </sheetView>
  </sheetViews>
  <sheetFormatPr defaultColWidth="6.6328125" defaultRowHeight="11"/>
  <cols>
    <col min="1" max="1" width="10.1796875" style="3" customWidth="1"/>
    <col min="2" max="2" width="2.08984375" style="3" customWidth="1"/>
    <col min="3" max="6" width="9.08984375" style="3" customWidth="1"/>
    <col min="7" max="16384" width="6.6328125" style="3"/>
  </cols>
  <sheetData>
    <row r="1" spans="1:6" ht="25.5" customHeight="1">
      <c r="A1" s="374" t="s">
        <v>105</v>
      </c>
      <c r="B1" s="374"/>
      <c r="C1" s="374"/>
      <c r="D1" s="374"/>
      <c r="E1" s="374"/>
      <c r="F1" s="374"/>
    </row>
    <row r="2" spans="1:6" s="1" customFormat="1" ht="30.75" customHeight="1">
      <c r="A2" s="11" t="s">
        <v>130</v>
      </c>
      <c r="B2" s="4"/>
      <c r="C2" s="4"/>
      <c r="D2" s="4"/>
      <c r="E2" s="4"/>
      <c r="F2" s="4"/>
    </row>
    <row r="3" spans="1:6" s="1" customFormat="1" ht="12.75" customHeight="1"/>
    <row r="4" spans="1:6" ht="15" customHeight="1">
      <c r="A4" s="378" t="s">
        <v>110</v>
      </c>
      <c r="B4" s="379"/>
      <c r="C4" s="395" t="s">
        <v>111</v>
      </c>
      <c r="D4" s="47"/>
      <c r="E4" s="395" t="s">
        <v>167</v>
      </c>
      <c r="F4" s="49"/>
    </row>
    <row r="5" spans="1:6" ht="15" customHeight="1">
      <c r="A5" s="380"/>
      <c r="B5" s="381"/>
      <c r="C5" s="370"/>
      <c r="D5" s="436" t="s">
        <v>106</v>
      </c>
      <c r="E5" s="370"/>
      <c r="F5" s="438" t="s">
        <v>106</v>
      </c>
    </row>
    <row r="6" spans="1:6" ht="15" customHeight="1">
      <c r="A6" s="382"/>
      <c r="B6" s="383"/>
      <c r="C6" s="371"/>
      <c r="D6" s="437"/>
      <c r="E6" s="371"/>
      <c r="F6" s="439"/>
    </row>
    <row r="7" spans="1:6" ht="5.25" customHeight="1">
      <c r="A7" s="9"/>
      <c r="B7" s="15"/>
      <c r="C7" s="10"/>
      <c r="D7" s="10"/>
      <c r="E7" s="10"/>
      <c r="F7" s="10"/>
    </row>
    <row r="8" spans="1:6" s="64" customFormat="1" ht="15" customHeight="1">
      <c r="A8" s="78" t="s">
        <v>25</v>
      </c>
      <c r="B8" s="79"/>
      <c r="C8" s="80">
        <f>SUM(C42:C53)</f>
        <v>317</v>
      </c>
      <c r="D8" s="23" t="s">
        <v>127</v>
      </c>
      <c r="E8" s="80">
        <f>SUM(E42:E53)</f>
        <v>17739</v>
      </c>
      <c r="F8" s="23" t="s">
        <v>127</v>
      </c>
    </row>
    <row r="9" spans="1:6" s="64" customFormat="1" ht="15" customHeight="1">
      <c r="A9" s="78" t="s">
        <v>26</v>
      </c>
      <c r="B9" s="79"/>
      <c r="C9" s="80">
        <f>SUM(C54:C65)</f>
        <v>294</v>
      </c>
      <c r="D9" s="81">
        <f t="shared" ref="D9:D14" si="0">(C9/C8-1)*100</f>
        <v>-7.2555205047318605</v>
      </c>
      <c r="E9" s="80">
        <f>SUM(E54:E65)</f>
        <v>18802</v>
      </c>
      <c r="F9" s="81">
        <f t="shared" ref="F9:F14" si="1">(E9/E8-1)*100</f>
        <v>5.992446022887421</v>
      </c>
    </row>
    <row r="10" spans="1:6" s="64" customFormat="1" ht="15" customHeight="1">
      <c r="A10" s="78" t="s">
        <v>90</v>
      </c>
      <c r="B10" s="79"/>
      <c r="C10" s="80">
        <f>SUM(C66:C77)</f>
        <v>293</v>
      </c>
      <c r="D10" s="81">
        <f t="shared" si="0"/>
        <v>-0.34013605442176909</v>
      </c>
      <c r="E10" s="80">
        <f>SUM(E66:E77)</f>
        <v>19671</v>
      </c>
      <c r="F10" s="81">
        <f t="shared" si="1"/>
        <v>4.6218487394958041</v>
      </c>
    </row>
    <row r="11" spans="1:6" s="64" customFormat="1" ht="15" customHeight="1">
      <c r="A11" s="78" t="s">
        <v>97</v>
      </c>
      <c r="B11" s="79"/>
      <c r="C11" s="80">
        <f>SUM(C78:C89)</f>
        <v>261</v>
      </c>
      <c r="D11" s="81">
        <f t="shared" si="0"/>
        <v>-10.921501706484637</v>
      </c>
      <c r="E11" s="80">
        <f>SUM(E78:E89)</f>
        <v>19340</v>
      </c>
      <c r="F11" s="81">
        <f t="shared" si="1"/>
        <v>-1.6826800874383596</v>
      </c>
    </row>
    <row r="12" spans="1:6" s="64" customFormat="1" ht="15" customHeight="1">
      <c r="A12" s="78" t="s">
        <v>170</v>
      </c>
      <c r="B12" s="79"/>
      <c r="C12" s="80">
        <f>SUM(C90:C101)</f>
        <v>275</v>
      </c>
      <c r="D12" s="81">
        <f t="shared" si="0"/>
        <v>5.3639846743295028</v>
      </c>
      <c r="E12" s="80">
        <f>SUM(E90:E101)</f>
        <v>21112</v>
      </c>
      <c r="F12" s="81">
        <f t="shared" si="1"/>
        <v>9.1623578076525334</v>
      </c>
    </row>
    <row r="13" spans="1:6" s="64" customFormat="1" ht="15" customHeight="1">
      <c r="A13" s="78" t="s">
        <v>206</v>
      </c>
      <c r="B13" s="79"/>
      <c r="C13" s="80">
        <f>SUM(C102:C113)</f>
        <v>233</v>
      </c>
      <c r="D13" s="81">
        <f t="shared" si="0"/>
        <v>-15.272727272727272</v>
      </c>
      <c r="E13" s="80">
        <f>SUM(E102:E113)</f>
        <v>21993</v>
      </c>
      <c r="F13" s="81">
        <f t="shared" si="1"/>
        <v>4.1729821902235731</v>
      </c>
    </row>
    <row r="14" spans="1:6" s="64" customFormat="1" ht="15" customHeight="1">
      <c r="A14" s="78" t="s">
        <v>212</v>
      </c>
      <c r="B14" s="79"/>
      <c r="C14" s="80">
        <f>SUM(C114:C125)</f>
        <v>293</v>
      </c>
      <c r="D14" s="81">
        <f t="shared" si="0"/>
        <v>25.751072961373399</v>
      </c>
      <c r="E14" s="80">
        <f>SUM(E114:E125)</f>
        <v>22827</v>
      </c>
      <c r="F14" s="81">
        <f t="shared" si="1"/>
        <v>3.7921156731687278</v>
      </c>
    </row>
    <row r="15" spans="1:6" s="64" customFormat="1" ht="15" customHeight="1">
      <c r="A15" s="78" t="s">
        <v>220</v>
      </c>
      <c r="B15" s="79"/>
      <c r="C15" s="80">
        <f>SUM(C126:C137)</f>
        <v>281</v>
      </c>
      <c r="D15" s="81">
        <f t="shared" ref="D15:D20" si="2">(C15/C14-1)*100</f>
        <v>-4.0955631399317465</v>
      </c>
      <c r="E15" s="80">
        <f>SUM(E126:E137)</f>
        <v>24286</v>
      </c>
      <c r="F15" s="81">
        <f t="shared" ref="F15:F20" si="3">(E15/E14-1)*100</f>
        <v>6.3915538616550638</v>
      </c>
    </row>
    <row r="16" spans="1:6" s="64" customFormat="1" ht="15" customHeight="1">
      <c r="A16" s="78" t="s">
        <v>263</v>
      </c>
      <c r="B16" s="79"/>
      <c r="C16" s="80">
        <f>SUM(C138:C149)</f>
        <v>298</v>
      </c>
      <c r="D16" s="81">
        <f t="shared" si="2"/>
        <v>6.0498220640569311</v>
      </c>
      <c r="E16" s="80">
        <f>SUM(E138:E149)</f>
        <v>26045</v>
      </c>
      <c r="F16" s="81">
        <f t="shared" si="3"/>
        <v>7.2428559664003966</v>
      </c>
    </row>
    <row r="17" spans="1:6" s="64" customFormat="1" ht="15" customHeight="1">
      <c r="A17" s="78" t="s">
        <v>266</v>
      </c>
      <c r="B17" s="79"/>
      <c r="C17" s="80">
        <f>SUM(C150:C161)</f>
        <v>264</v>
      </c>
      <c r="D17" s="81">
        <f t="shared" si="2"/>
        <v>-11.409395973154357</v>
      </c>
      <c r="E17" s="80">
        <f>SUM(E150:E161)</f>
        <v>26872</v>
      </c>
      <c r="F17" s="81">
        <f t="shared" si="3"/>
        <v>3.1752735649836827</v>
      </c>
    </row>
    <row r="18" spans="1:6" s="64" customFormat="1" ht="15" customHeight="1">
      <c r="A18" s="78" t="s">
        <v>293</v>
      </c>
      <c r="B18" s="79"/>
      <c r="C18" s="80">
        <f>SUM(C162:C173)</f>
        <v>234</v>
      </c>
      <c r="D18" s="81">
        <f t="shared" si="2"/>
        <v>-11.363636363636365</v>
      </c>
      <c r="E18" s="80">
        <f>SUM(E162:E173)</f>
        <v>27177</v>
      </c>
      <c r="F18" s="81">
        <f t="shared" si="3"/>
        <v>1.1350104197677791</v>
      </c>
    </row>
    <row r="19" spans="1:6" s="64" customFormat="1" ht="15" customHeight="1">
      <c r="A19" s="78" t="s">
        <v>299</v>
      </c>
      <c r="B19" s="79"/>
      <c r="C19" s="80">
        <f>SUM(C174:C185)</f>
        <v>196</v>
      </c>
      <c r="D19" s="81">
        <f t="shared" si="2"/>
        <v>-16.239316239316238</v>
      </c>
      <c r="E19" s="80">
        <f>SUM(E174:E185)</f>
        <v>27117</v>
      </c>
      <c r="F19" s="81">
        <f t="shared" si="3"/>
        <v>-0.22077491996909115</v>
      </c>
    </row>
    <row r="20" spans="1:6" s="64" customFormat="1" ht="15" customHeight="1">
      <c r="A20" s="78" t="s">
        <v>306</v>
      </c>
      <c r="B20" s="79"/>
      <c r="C20" s="80">
        <f>SUM(C186:C197)</f>
        <v>193</v>
      </c>
      <c r="D20" s="81">
        <f t="shared" si="2"/>
        <v>-1.5306122448979553</v>
      </c>
      <c r="E20" s="80">
        <f>SUM(E186:E197)</f>
        <v>27141</v>
      </c>
      <c r="F20" s="81">
        <f t="shared" si="3"/>
        <v>8.8505365637780997E-2</v>
      </c>
    </row>
    <row r="21" spans="1:6" s="64" customFormat="1" ht="15" customHeight="1">
      <c r="A21" s="78" t="s">
        <v>361</v>
      </c>
      <c r="B21" s="79"/>
      <c r="C21" s="80">
        <f>SUM(C198:C209)</f>
        <v>138</v>
      </c>
      <c r="D21" s="81">
        <f t="shared" ref="D21:D26" si="4">(C21/C20-1)*100</f>
        <v>-28.497409326424872</v>
      </c>
      <c r="E21" s="80">
        <f>SUM(E198:E209)</f>
        <v>27144</v>
      </c>
      <c r="F21" s="81">
        <f t="shared" ref="F21:F26" si="5">(E21/E20-1)*100</f>
        <v>1.105338786338006E-2</v>
      </c>
    </row>
    <row r="22" spans="1:6" s="64" customFormat="1" ht="15" customHeight="1">
      <c r="A22" s="78" t="s">
        <v>392</v>
      </c>
      <c r="B22" s="79"/>
      <c r="C22" s="80">
        <f>SUM(C210:C221)</f>
        <v>186</v>
      </c>
      <c r="D22" s="81">
        <f t="shared" si="4"/>
        <v>34.782608695652172</v>
      </c>
      <c r="E22" s="80">
        <f>SUM(E210:E221)</f>
        <v>28512</v>
      </c>
      <c r="F22" s="81">
        <f t="shared" si="5"/>
        <v>5.0397877984084793</v>
      </c>
    </row>
    <row r="23" spans="1:6" s="64" customFormat="1" ht="15" customHeight="1">
      <c r="A23" s="78" t="s">
        <v>405</v>
      </c>
      <c r="B23" s="79"/>
      <c r="C23" s="80">
        <f>SUM(C222:C233)</f>
        <v>180</v>
      </c>
      <c r="D23" s="81">
        <f t="shared" si="4"/>
        <v>-3.2258064516129004</v>
      </c>
      <c r="E23" s="80">
        <f>SUM(E222:E233)</f>
        <v>29137</v>
      </c>
      <c r="F23" s="81">
        <f t="shared" si="5"/>
        <v>2.1920594837261609</v>
      </c>
    </row>
    <row r="24" spans="1:6" s="64" customFormat="1" ht="15" customHeight="1">
      <c r="A24" s="78" t="s">
        <v>456</v>
      </c>
      <c r="B24" s="79"/>
      <c r="C24" s="80">
        <f>SUM(C234:C245)</f>
        <v>176</v>
      </c>
      <c r="D24" s="81">
        <f t="shared" si="4"/>
        <v>-2.2222222222222254</v>
      </c>
      <c r="E24" s="80">
        <f>SUM(E234:E245)</f>
        <v>28987</v>
      </c>
      <c r="F24" s="81">
        <f t="shared" si="5"/>
        <v>-0.51480934893777253</v>
      </c>
    </row>
    <row r="25" spans="1:6" s="64" customFormat="1" ht="15" customHeight="1">
      <c r="A25" s="78" t="s">
        <v>457</v>
      </c>
      <c r="B25" s="79"/>
      <c r="C25" s="80">
        <f>SUM(C246:C257)</f>
        <v>197</v>
      </c>
      <c r="D25" s="81">
        <f t="shared" si="4"/>
        <v>11.931818181818187</v>
      </c>
      <c r="E25" s="80">
        <f t="shared" ref="E25" si="6">SUM(E246:E257)</f>
        <v>26476</v>
      </c>
      <c r="F25" s="81">
        <f t="shared" si="5"/>
        <v>-8.6625038810501209</v>
      </c>
    </row>
    <row r="26" spans="1:6" s="64" customFormat="1" ht="15" customHeight="1">
      <c r="A26" s="78" t="s">
        <v>488</v>
      </c>
      <c r="B26" s="79"/>
      <c r="C26" s="80">
        <f>SUM(C258:C269)</f>
        <v>164</v>
      </c>
      <c r="D26" s="81">
        <f t="shared" si="4"/>
        <v>-16.751269035532989</v>
      </c>
      <c r="E26" s="80">
        <f>SUM(E258:E269)</f>
        <v>26567</v>
      </c>
      <c r="F26" s="81">
        <f t="shared" si="5"/>
        <v>0.34370750868710775</v>
      </c>
    </row>
    <row r="27" spans="1:6" s="64" customFormat="1" ht="15" customHeight="1">
      <c r="A27" s="78" t="s">
        <v>1244</v>
      </c>
      <c r="B27" s="79"/>
      <c r="C27" s="80">
        <f>SUM(C270:C281)</f>
        <v>167</v>
      </c>
      <c r="D27" s="81">
        <f t="shared" ref="D27:D28" si="7">(C27/C26-1)*100</f>
        <v>1.8292682926829285</v>
      </c>
      <c r="E27" s="80">
        <f>SUM(E270:E281)</f>
        <v>32385</v>
      </c>
      <c r="F27" s="81">
        <f t="shared" ref="F27:F28" si="8">(E27/E26-1)*100</f>
        <v>21.899348816200547</v>
      </c>
    </row>
    <row r="28" spans="1:6" s="64" customFormat="1" ht="15" customHeight="1">
      <c r="A28" s="78" t="s">
        <v>1288</v>
      </c>
      <c r="B28" s="79"/>
      <c r="C28" s="80">
        <f>SUM(C282:C293)</f>
        <v>181</v>
      </c>
      <c r="D28" s="81">
        <f t="shared" si="7"/>
        <v>8.3832335329341312</v>
      </c>
      <c r="E28" s="80">
        <f>SUM(E282:E293)</f>
        <v>34342</v>
      </c>
      <c r="F28" s="81">
        <f t="shared" si="8"/>
        <v>6.0429211054500609</v>
      </c>
    </row>
    <row r="29" spans="1:6" s="64" customFormat="1" ht="15" customHeight="1">
      <c r="A29" s="78" t="s">
        <v>1362</v>
      </c>
      <c r="B29" s="79"/>
      <c r="C29" s="80">
        <f>SUM(C294:C305)</f>
        <v>158</v>
      </c>
      <c r="D29" s="81">
        <f>(C29/C28-1)*100</f>
        <v>-12.707182320441991</v>
      </c>
      <c r="E29" s="80">
        <f>SUM(E294:E305)</f>
        <v>35278</v>
      </c>
      <c r="F29" s="81">
        <f>(E29/E28-1)*100</f>
        <v>2.72552559548076</v>
      </c>
    </row>
    <row r="30" spans="1:6" s="1" customFormat="1" ht="18" customHeight="1">
      <c r="A30" s="6" t="s">
        <v>22</v>
      </c>
      <c r="B30" s="7"/>
      <c r="C30" s="39">
        <v>33</v>
      </c>
      <c r="D30" s="83" t="s">
        <v>127</v>
      </c>
      <c r="E30" s="39">
        <v>1445</v>
      </c>
      <c r="F30" s="83" t="s">
        <v>127</v>
      </c>
    </row>
    <row r="31" spans="1:6" s="1" customFormat="1" ht="12.65" customHeight="1">
      <c r="A31" s="6" t="s">
        <v>0</v>
      </c>
      <c r="B31" s="7"/>
      <c r="C31" s="39">
        <v>47</v>
      </c>
      <c r="D31" s="83" t="s">
        <v>127</v>
      </c>
      <c r="E31" s="39">
        <v>1293</v>
      </c>
      <c r="F31" s="83" t="s">
        <v>127</v>
      </c>
    </row>
    <row r="32" spans="1:6" s="1" customFormat="1" ht="12.65" customHeight="1">
      <c r="A32" s="6" t="s">
        <v>1</v>
      </c>
      <c r="B32" s="7"/>
      <c r="C32" s="33">
        <v>17</v>
      </c>
      <c r="D32" s="83" t="s">
        <v>127</v>
      </c>
      <c r="E32" s="33">
        <v>1459</v>
      </c>
      <c r="F32" s="83" t="s">
        <v>127</v>
      </c>
    </row>
    <row r="33" spans="1:6" s="1" customFormat="1" ht="12.65" customHeight="1">
      <c r="A33" s="6" t="s">
        <v>2</v>
      </c>
      <c r="B33" s="7"/>
      <c r="C33" s="39">
        <v>21</v>
      </c>
      <c r="D33" s="83" t="s">
        <v>127</v>
      </c>
      <c r="E33" s="39">
        <v>1423</v>
      </c>
      <c r="F33" s="83" t="s">
        <v>127</v>
      </c>
    </row>
    <row r="34" spans="1:6" s="1" customFormat="1" ht="12.65" customHeight="1">
      <c r="A34" s="6" t="s">
        <v>3</v>
      </c>
      <c r="B34" s="7"/>
      <c r="C34" s="39">
        <v>31</v>
      </c>
      <c r="D34" s="83" t="s">
        <v>127</v>
      </c>
      <c r="E34" s="39">
        <v>1383</v>
      </c>
      <c r="F34" s="83" t="s">
        <v>127</v>
      </c>
    </row>
    <row r="35" spans="1:6" s="1" customFormat="1" ht="12.65" customHeight="1">
      <c r="A35" s="6" t="s">
        <v>4</v>
      </c>
      <c r="B35" s="7"/>
      <c r="C35" s="39">
        <v>33</v>
      </c>
      <c r="D35" s="83" t="s">
        <v>127</v>
      </c>
      <c r="E35" s="39">
        <v>1329</v>
      </c>
      <c r="F35" s="83" t="s">
        <v>127</v>
      </c>
    </row>
    <row r="36" spans="1:6" s="1" customFormat="1" ht="12.65" customHeight="1">
      <c r="A36" s="6" t="s">
        <v>5</v>
      </c>
      <c r="B36" s="7"/>
      <c r="C36" s="33">
        <v>23</v>
      </c>
      <c r="D36" s="83" t="s">
        <v>127</v>
      </c>
      <c r="E36" s="33">
        <v>1473</v>
      </c>
      <c r="F36" s="83" t="s">
        <v>127</v>
      </c>
    </row>
    <row r="37" spans="1:6" s="1" customFormat="1" ht="12.65" customHeight="1">
      <c r="A37" s="6" t="s">
        <v>6</v>
      </c>
      <c r="B37" s="7"/>
      <c r="C37" s="39">
        <v>29</v>
      </c>
      <c r="D37" s="83" t="s">
        <v>127</v>
      </c>
      <c r="E37" s="39">
        <v>1403</v>
      </c>
      <c r="F37" s="83" t="s">
        <v>127</v>
      </c>
    </row>
    <row r="38" spans="1:6" s="1" customFormat="1" ht="12.65" customHeight="1">
      <c r="A38" s="6" t="s">
        <v>7</v>
      </c>
      <c r="B38" s="7"/>
      <c r="C38" s="39">
        <v>43</v>
      </c>
      <c r="D38" s="83" t="s">
        <v>127</v>
      </c>
      <c r="E38" s="39">
        <v>1336</v>
      </c>
      <c r="F38" s="83" t="s">
        <v>127</v>
      </c>
    </row>
    <row r="39" spans="1:6" s="1" customFormat="1" ht="12.65" customHeight="1">
      <c r="A39" s="6" t="s">
        <v>45</v>
      </c>
      <c r="B39" s="8"/>
      <c r="C39" s="35">
        <v>30</v>
      </c>
      <c r="D39" s="83" t="s">
        <v>127</v>
      </c>
      <c r="E39" s="35">
        <v>1449</v>
      </c>
      <c r="F39" s="83" t="s">
        <v>127</v>
      </c>
    </row>
    <row r="40" spans="1:6" s="1" customFormat="1" ht="12.65" customHeight="1">
      <c r="A40" s="6" t="s">
        <v>8</v>
      </c>
      <c r="B40" s="8"/>
      <c r="C40" s="35">
        <v>29</v>
      </c>
      <c r="D40" s="83" t="s">
        <v>127</v>
      </c>
      <c r="E40" s="35">
        <v>1356</v>
      </c>
      <c r="F40" s="83" t="s">
        <v>127</v>
      </c>
    </row>
    <row r="41" spans="1:6" s="1" customFormat="1" ht="12.65" customHeight="1">
      <c r="A41" s="6" t="s">
        <v>9</v>
      </c>
      <c r="B41" s="8"/>
      <c r="C41" s="35">
        <v>30</v>
      </c>
      <c r="D41" s="83" t="s">
        <v>127</v>
      </c>
      <c r="E41" s="35">
        <v>1606</v>
      </c>
      <c r="F41" s="83" t="s">
        <v>127</v>
      </c>
    </row>
    <row r="42" spans="1:6" s="1" customFormat="1" ht="18" customHeight="1">
      <c r="A42" s="6" t="s">
        <v>46</v>
      </c>
      <c r="B42" s="8"/>
      <c r="C42" s="39">
        <v>23</v>
      </c>
      <c r="D42" s="72">
        <f t="shared" ref="D42:F73" si="9">(C42/C30-1)*100</f>
        <v>-30.303030303030297</v>
      </c>
      <c r="E42" s="39">
        <v>1678</v>
      </c>
      <c r="F42" s="72">
        <f t="shared" si="9"/>
        <v>16.124567474048447</v>
      </c>
    </row>
    <row r="43" spans="1:6" s="1" customFormat="1" ht="12.65" customHeight="1">
      <c r="A43" s="6" t="s">
        <v>0</v>
      </c>
      <c r="B43" s="8"/>
      <c r="C43" s="39">
        <v>34</v>
      </c>
      <c r="D43" s="72">
        <f t="shared" si="9"/>
        <v>-27.659574468085101</v>
      </c>
      <c r="E43" s="39">
        <v>1362</v>
      </c>
      <c r="F43" s="72">
        <f t="shared" si="9"/>
        <v>5.3364269141531251</v>
      </c>
    </row>
    <row r="44" spans="1:6" s="1" customFormat="1" ht="12.65" customHeight="1">
      <c r="A44" s="6" t="s">
        <v>1</v>
      </c>
      <c r="B44" s="8"/>
      <c r="C44" s="33">
        <v>34</v>
      </c>
      <c r="D44" s="72">
        <f t="shared" si="9"/>
        <v>100</v>
      </c>
      <c r="E44" s="33">
        <v>1427</v>
      </c>
      <c r="F44" s="72">
        <f t="shared" si="9"/>
        <v>-2.1932830705962969</v>
      </c>
    </row>
    <row r="45" spans="1:6" s="1" customFormat="1" ht="12.65" customHeight="1">
      <c r="A45" s="6" t="s">
        <v>2</v>
      </c>
      <c r="B45" s="8"/>
      <c r="C45" s="39">
        <v>16</v>
      </c>
      <c r="D45" s="72">
        <f t="shared" si="9"/>
        <v>-23.809523809523814</v>
      </c>
      <c r="E45" s="39">
        <v>1429</v>
      </c>
      <c r="F45" s="72">
        <f t="shared" si="9"/>
        <v>0.42164441321153046</v>
      </c>
    </row>
    <row r="46" spans="1:6" s="1" customFormat="1" ht="12.65" customHeight="1">
      <c r="A46" s="6" t="s">
        <v>3</v>
      </c>
      <c r="B46" s="8"/>
      <c r="C46" s="39">
        <v>29</v>
      </c>
      <c r="D46" s="72">
        <f t="shared" si="9"/>
        <v>-6.4516129032258114</v>
      </c>
      <c r="E46" s="39">
        <v>1526</v>
      </c>
      <c r="F46" s="72">
        <f t="shared" si="9"/>
        <v>10.339840925524225</v>
      </c>
    </row>
    <row r="47" spans="1:6" s="1" customFormat="1" ht="12.65" customHeight="1">
      <c r="A47" s="6" t="s">
        <v>4</v>
      </c>
      <c r="B47" s="8"/>
      <c r="C47" s="39">
        <v>26</v>
      </c>
      <c r="D47" s="72">
        <f t="shared" si="9"/>
        <v>-21.212121212121215</v>
      </c>
      <c r="E47" s="39">
        <v>1375</v>
      </c>
      <c r="F47" s="72">
        <f t="shared" si="9"/>
        <v>3.4612490594431833</v>
      </c>
    </row>
    <row r="48" spans="1:6" s="1" customFormat="1" ht="12.65" customHeight="1">
      <c r="A48" s="6" t="s">
        <v>5</v>
      </c>
      <c r="B48" s="8"/>
      <c r="C48" s="33">
        <v>12</v>
      </c>
      <c r="D48" s="72">
        <f t="shared" si="9"/>
        <v>-47.826086956521742</v>
      </c>
      <c r="E48" s="33">
        <v>1469</v>
      </c>
      <c r="F48" s="72">
        <f t="shared" si="9"/>
        <v>-0.27155465037338455</v>
      </c>
    </row>
    <row r="49" spans="1:6" s="1" customFormat="1" ht="12.65" customHeight="1">
      <c r="A49" s="6" t="s">
        <v>6</v>
      </c>
      <c r="B49" s="8"/>
      <c r="C49" s="39">
        <v>30</v>
      </c>
      <c r="D49" s="72">
        <f t="shared" si="9"/>
        <v>3.4482758620689724</v>
      </c>
      <c r="E49" s="39">
        <v>1501</v>
      </c>
      <c r="F49" s="72">
        <f t="shared" si="9"/>
        <v>6.9850320741268623</v>
      </c>
    </row>
    <row r="50" spans="1:6" s="1" customFormat="1" ht="12.65" customHeight="1">
      <c r="A50" s="6" t="s">
        <v>7</v>
      </c>
      <c r="B50" s="8"/>
      <c r="C50" s="39">
        <v>35</v>
      </c>
      <c r="D50" s="72">
        <f t="shared" si="9"/>
        <v>-18.604651162790699</v>
      </c>
      <c r="E50" s="39">
        <v>1438</v>
      </c>
      <c r="F50" s="72">
        <f t="shared" si="9"/>
        <v>7.6347305389221631</v>
      </c>
    </row>
    <row r="51" spans="1:6" s="1" customFormat="1" ht="12.65" customHeight="1">
      <c r="A51" s="6" t="s">
        <v>10</v>
      </c>
      <c r="B51" s="8"/>
      <c r="C51" s="35">
        <v>33</v>
      </c>
      <c r="D51" s="72">
        <f t="shared" si="9"/>
        <v>10.000000000000009</v>
      </c>
      <c r="E51" s="35">
        <v>1515</v>
      </c>
      <c r="F51" s="72">
        <f t="shared" si="9"/>
        <v>4.554865424430643</v>
      </c>
    </row>
    <row r="52" spans="1:6" s="1" customFormat="1" ht="12.65" customHeight="1">
      <c r="A52" s="6" t="s">
        <v>8</v>
      </c>
      <c r="B52" s="8"/>
      <c r="C52" s="35">
        <v>21</v>
      </c>
      <c r="D52" s="72">
        <f t="shared" si="9"/>
        <v>-27.586206896551722</v>
      </c>
      <c r="E52" s="35">
        <v>1413</v>
      </c>
      <c r="F52" s="72">
        <f t="shared" si="9"/>
        <v>4.2035398230088505</v>
      </c>
    </row>
    <row r="53" spans="1:6" s="1" customFormat="1" ht="12.65" customHeight="1">
      <c r="A53" s="6" t="s">
        <v>9</v>
      </c>
      <c r="B53" s="8"/>
      <c r="C53" s="35">
        <v>24</v>
      </c>
      <c r="D53" s="72">
        <f t="shared" si="9"/>
        <v>-19.999999999999996</v>
      </c>
      <c r="E53" s="35">
        <v>1606</v>
      </c>
      <c r="F53" s="72">
        <f t="shared" si="9"/>
        <v>0</v>
      </c>
    </row>
    <row r="54" spans="1:6" s="1" customFormat="1" ht="18" customHeight="1">
      <c r="A54" s="6" t="s">
        <v>48</v>
      </c>
      <c r="B54" s="8"/>
      <c r="C54" s="39">
        <v>26</v>
      </c>
      <c r="D54" s="72">
        <f t="shared" si="9"/>
        <v>13.043478260869556</v>
      </c>
      <c r="E54" s="39">
        <v>1590</v>
      </c>
      <c r="F54" s="72">
        <f t="shared" si="9"/>
        <v>-5.2443384982121533</v>
      </c>
    </row>
    <row r="55" spans="1:6" s="1" customFormat="1" ht="12.65" customHeight="1">
      <c r="A55" s="6" t="s">
        <v>0</v>
      </c>
      <c r="B55" s="8"/>
      <c r="C55" s="39">
        <v>26</v>
      </c>
      <c r="D55" s="72">
        <f t="shared" si="9"/>
        <v>-23.529411764705888</v>
      </c>
      <c r="E55" s="39">
        <v>1507</v>
      </c>
      <c r="F55" s="72">
        <f t="shared" si="9"/>
        <v>10.646108663729814</v>
      </c>
    </row>
    <row r="56" spans="1:6" s="1" customFormat="1" ht="12.65" customHeight="1">
      <c r="A56" s="6" t="s">
        <v>1</v>
      </c>
      <c r="B56" s="8"/>
      <c r="C56" s="33">
        <v>24</v>
      </c>
      <c r="D56" s="72">
        <f t="shared" si="9"/>
        <v>-29.411764705882348</v>
      </c>
      <c r="E56" s="33">
        <v>1547</v>
      </c>
      <c r="F56" s="72">
        <f t="shared" si="9"/>
        <v>8.4092501751927173</v>
      </c>
    </row>
    <row r="57" spans="1:6" s="1" customFormat="1" ht="12.65" customHeight="1">
      <c r="A57" s="6" t="s">
        <v>2</v>
      </c>
      <c r="B57" s="8"/>
      <c r="C57" s="39">
        <v>33</v>
      </c>
      <c r="D57" s="72">
        <f t="shared" si="9"/>
        <v>106.25</v>
      </c>
      <c r="E57" s="39">
        <v>1496</v>
      </c>
      <c r="F57" s="72">
        <f t="shared" si="9"/>
        <v>4.6885934219734082</v>
      </c>
    </row>
    <row r="58" spans="1:6" s="1" customFormat="1" ht="12.65" customHeight="1">
      <c r="A58" s="6" t="s">
        <v>3</v>
      </c>
      <c r="B58" s="8"/>
      <c r="C58" s="39">
        <v>15</v>
      </c>
      <c r="D58" s="72">
        <f>(C58/C46-1)*100</f>
        <v>-48.275862068965516</v>
      </c>
      <c r="E58" s="39">
        <v>1564</v>
      </c>
      <c r="F58" s="72">
        <f t="shared" si="9"/>
        <v>2.4901703800786379</v>
      </c>
    </row>
    <row r="59" spans="1:6" s="1" customFormat="1" ht="12.65" customHeight="1">
      <c r="A59" s="6" t="s">
        <v>4</v>
      </c>
      <c r="B59" s="8"/>
      <c r="C59" s="39">
        <v>19</v>
      </c>
      <c r="D59" s="72">
        <f t="shared" si="9"/>
        <v>-26.923076923076927</v>
      </c>
      <c r="E59" s="39">
        <v>1584</v>
      </c>
      <c r="F59" s="72">
        <f t="shared" si="9"/>
        <v>15.199999999999992</v>
      </c>
    </row>
    <row r="60" spans="1:6" s="1" customFormat="1" ht="12.65" customHeight="1">
      <c r="A60" s="6" t="s">
        <v>5</v>
      </c>
      <c r="B60" s="8"/>
      <c r="C60" s="33">
        <v>33</v>
      </c>
      <c r="D60" s="72">
        <f t="shared" si="9"/>
        <v>175</v>
      </c>
      <c r="E60" s="33">
        <v>1652</v>
      </c>
      <c r="F60" s="72">
        <f t="shared" si="9"/>
        <v>12.457454050374395</v>
      </c>
    </row>
    <row r="61" spans="1:6" s="1" customFormat="1" ht="12.65" customHeight="1">
      <c r="A61" s="6" t="s">
        <v>6</v>
      </c>
      <c r="B61" s="8"/>
      <c r="C61" s="39">
        <v>34</v>
      </c>
      <c r="D61" s="72">
        <f t="shared" si="9"/>
        <v>13.33333333333333</v>
      </c>
      <c r="E61" s="39">
        <v>1543</v>
      </c>
      <c r="F61" s="72">
        <f t="shared" si="9"/>
        <v>2.7981345769487076</v>
      </c>
    </row>
    <row r="62" spans="1:6" s="1" customFormat="1" ht="12.65" customHeight="1">
      <c r="A62" s="6" t="s">
        <v>7</v>
      </c>
      <c r="B62" s="8"/>
      <c r="C62" s="39">
        <v>14</v>
      </c>
      <c r="D62" s="72">
        <f t="shared" si="9"/>
        <v>-60</v>
      </c>
      <c r="E62" s="39">
        <v>1404</v>
      </c>
      <c r="F62" s="72">
        <f t="shared" si="9"/>
        <v>-2.364394993045893</v>
      </c>
    </row>
    <row r="63" spans="1:6" s="1" customFormat="1" ht="12.65" customHeight="1">
      <c r="A63" s="6" t="s">
        <v>10</v>
      </c>
      <c r="B63" s="8"/>
      <c r="C63" s="35">
        <v>22</v>
      </c>
      <c r="D63" s="72">
        <f t="shared" si="9"/>
        <v>-33.333333333333336</v>
      </c>
      <c r="E63" s="35">
        <v>1680</v>
      </c>
      <c r="F63" s="72">
        <f t="shared" si="9"/>
        <v>10.891089108910901</v>
      </c>
    </row>
    <row r="64" spans="1:6" s="1" customFormat="1" ht="12.65" customHeight="1">
      <c r="A64" s="6" t="s">
        <v>8</v>
      </c>
      <c r="B64" s="8"/>
      <c r="C64" s="35">
        <v>17</v>
      </c>
      <c r="D64" s="72">
        <f t="shared" si="9"/>
        <v>-19.047619047619047</v>
      </c>
      <c r="E64" s="35">
        <v>1508</v>
      </c>
      <c r="F64" s="72">
        <f t="shared" si="9"/>
        <v>6.7232837933474787</v>
      </c>
    </row>
    <row r="65" spans="1:6" s="1" customFormat="1" ht="13.5" customHeight="1">
      <c r="A65" s="6" t="s">
        <v>9</v>
      </c>
      <c r="B65" s="8"/>
      <c r="C65" s="35">
        <v>31</v>
      </c>
      <c r="D65" s="72">
        <f t="shared" si="9"/>
        <v>29.166666666666675</v>
      </c>
      <c r="E65" s="35">
        <v>1727</v>
      </c>
      <c r="F65" s="72">
        <f t="shared" si="9"/>
        <v>7.5342465753424737</v>
      </c>
    </row>
    <row r="66" spans="1:6" s="1" customFormat="1" ht="18" customHeight="1">
      <c r="A66" s="6" t="s">
        <v>109</v>
      </c>
      <c r="B66" s="7"/>
      <c r="C66" s="39">
        <v>27</v>
      </c>
      <c r="D66" s="72">
        <f t="shared" si="9"/>
        <v>3.8461538461538547</v>
      </c>
      <c r="E66" s="39">
        <v>1712</v>
      </c>
      <c r="F66" s="72">
        <f t="shared" si="9"/>
        <v>7.6729559748427656</v>
      </c>
    </row>
    <row r="67" spans="1:6" s="1" customFormat="1" ht="12.65" customHeight="1">
      <c r="A67" s="6" t="s">
        <v>0</v>
      </c>
      <c r="B67" s="7"/>
      <c r="C67" s="39">
        <v>19</v>
      </c>
      <c r="D67" s="72">
        <f t="shared" si="9"/>
        <v>-26.923076923076927</v>
      </c>
      <c r="E67" s="39">
        <v>1625</v>
      </c>
      <c r="F67" s="72">
        <f t="shared" si="9"/>
        <v>7.8301260783012694</v>
      </c>
    </row>
    <row r="68" spans="1:6" s="1" customFormat="1" ht="12.65" customHeight="1">
      <c r="A68" s="6" t="s">
        <v>1</v>
      </c>
      <c r="B68" s="7"/>
      <c r="C68" s="33">
        <v>21</v>
      </c>
      <c r="D68" s="72">
        <f t="shared" si="9"/>
        <v>-12.5</v>
      </c>
      <c r="E68" s="39">
        <v>1837</v>
      </c>
      <c r="F68" s="72">
        <f t="shared" si="9"/>
        <v>18.745959922430512</v>
      </c>
    </row>
    <row r="69" spans="1:6" s="1" customFormat="1" ht="12.65" customHeight="1">
      <c r="A69" s="6" t="s">
        <v>2</v>
      </c>
      <c r="B69" s="7"/>
      <c r="C69" s="39">
        <v>33</v>
      </c>
      <c r="D69" s="72">
        <f t="shared" si="9"/>
        <v>0</v>
      </c>
      <c r="E69" s="39">
        <v>1575</v>
      </c>
      <c r="F69" s="72">
        <f t="shared" si="9"/>
        <v>5.2807486631015976</v>
      </c>
    </row>
    <row r="70" spans="1:6" s="1" customFormat="1" ht="12.65" customHeight="1">
      <c r="A70" s="6" t="s">
        <v>3</v>
      </c>
      <c r="B70" s="7"/>
      <c r="C70" s="39">
        <v>32</v>
      </c>
      <c r="D70" s="72">
        <f t="shared" si="9"/>
        <v>113.33333333333333</v>
      </c>
      <c r="E70" s="39">
        <v>1544</v>
      </c>
      <c r="F70" s="72">
        <f t="shared" si="9"/>
        <v>-1.2787723785166238</v>
      </c>
    </row>
    <row r="71" spans="1:6" s="1" customFormat="1" ht="12.65" customHeight="1">
      <c r="A71" s="6" t="s">
        <v>4</v>
      </c>
      <c r="B71" s="7"/>
      <c r="C71" s="39">
        <v>29</v>
      </c>
      <c r="D71" s="72">
        <f t="shared" si="9"/>
        <v>52.631578947368432</v>
      </c>
      <c r="E71" s="39">
        <v>1560</v>
      </c>
      <c r="F71" s="72">
        <f t="shared" si="9"/>
        <v>-1.5151515151515138</v>
      </c>
    </row>
    <row r="72" spans="1:6" s="1" customFormat="1" ht="12.65" customHeight="1">
      <c r="A72" s="6" t="s">
        <v>5</v>
      </c>
      <c r="B72" s="7"/>
      <c r="C72" s="33">
        <v>19</v>
      </c>
      <c r="D72" s="72">
        <f t="shared" si="9"/>
        <v>-42.424242424242422</v>
      </c>
      <c r="E72" s="39">
        <v>1712</v>
      </c>
      <c r="F72" s="72">
        <f t="shared" si="9"/>
        <v>3.6319612590798966</v>
      </c>
    </row>
    <row r="73" spans="1:6" s="1" customFormat="1" ht="12.65" customHeight="1">
      <c r="A73" s="6" t="s">
        <v>6</v>
      </c>
      <c r="B73" s="7"/>
      <c r="C73" s="39">
        <v>26</v>
      </c>
      <c r="D73" s="72">
        <f t="shared" si="9"/>
        <v>-23.529411764705888</v>
      </c>
      <c r="E73" s="39">
        <v>1583</v>
      </c>
      <c r="F73" s="72">
        <f t="shared" si="9"/>
        <v>2.5923525599481634</v>
      </c>
    </row>
    <row r="74" spans="1:6" s="1" customFormat="1" ht="12.65" customHeight="1">
      <c r="A74" s="6" t="s">
        <v>7</v>
      </c>
      <c r="B74" s="7"/>
      <c r="C74" s="39">
        <v>22</v>
      </c>
      <c r="D74" s="72">
        <f t="shared" ref="D74:D100" si="10">(C74/C62-1)*100</f>
        <v>57.142857142857139</v>
      </c>
      <c r="E74" s="39">
        <v>1525</v>
      </c>
      <c r="F74" s="72">
        <f t="shared" ref="F74:F91" si="11">(E74/E62-1)*100</f>
        <v>8.6182336182336172</v>
      </c>
    </row>
    <row r="75" spans="1:6" s="1" customFormat="1" ht="12.65" customHeight="1">
      <c r="A75" s="6" t="s">
        <v>45</v>
      </c>
      <c r="B75" s="8"/>
      <c r="C75" s="35">
        <v>24</v>
      </c>
      <c r="D75" s="72">
        <f t="shared" si="10"/>
        <v>9.0909090909090828</v>
      </c>
      <c r="E75" s="35">
        <v>1590</v>
      </c>
      <c r="F75" s="72">
        <f t="shared" si="11"/>
        <v>-5.3571428571428603</v>
      </c>
    </row>
    <row r="76" spans="1:6" s="1" customFormat="1" ht="12.65" customHeight="1">
      <c r="A76" s="6" t="s">
        <v>8</v>
      </c>
      <c r="B76" s="8"/>
      <c r="C76" s="35">
        <v>18</v>
      </c>
      <c r="D76" s="72">
        <f t="shared" si="10"/>
        <v>5.8823529411764719</v>
      </c>
      <c r="E76" s="35">
        <v>1563</v>
      </c>
      <c r="F76" s="72">
        <f t="shared" si="11"/>
        <v>3.6472148541114136</v>
      </c>
    </row>
    <row r="77" spans="1:6" s="1" customFormat="1" ht="12.65" customHeight="1">
      <c r="A77" s="6" t="s">
        <v>9</v>
      </c>
      <c r="B77" s="8"/>
      <c r="C77" s="35">
        <v>23</v>
      </c>
      <c r="D77" s="72">
        <f t="shared" si="10"/>
        <v>-25.806451612903224</v>
      </c>
      <c r="E77" s="35">
        <v>1845</v>
      </c>
      <c r="F77" s="72">
        <f t="shared" si="11"/>
        <v>6.8326577880718053</v>
      </c>
    </row>
    <row r="78" spans="1:6" s="1" customFormat="1" ht="18" customHeight="1">
      <c r="A78" s="6" t="s">
        <v>95</v>
      </c>
      <c r="B78" s="7"/>
      <c r="C78" s="39">
        <v>36</v>
      </c>
      <c r="D78" s="72">
        <f t="shared" si="10"/>
        <v>33.333333333333329</v>
      </c>
      <c r="E78" s="39">
        <v>1836</v>
      </c>
      <c r="F78" s="72">
        <f t="shared" si="11"/>
        <v>7.2429906542056166</v>
      </c>
    </row>
    <row r="79" spans="1:6" s="1" customFormat="1" ht="12.65" customHeight="1">
      <c r="A79" s="6" t="s">
        <v>0</v>
      </c>
      <c r="B79" s="7"/>
      <c r="C79" s="39">
        <v>13</v>
      </c>
      <c r="D79" s="72">
        <f t="shared" si="10"/>
        <v>-31.578947368421051</v>
      </c>
      <c r="E79" s="39">
        <v>1469</v>
      </c>
      <c r="F79" s="72">
        <f t="shared" si="11"/>
        <v>-9.5999999999999979</v>
      </c>
    </row>
    <row r="80" spans="1:6" s="1" customFormat="1" ht="12.65" customHeight="1">
      <c r="A80" s="6" t="s">
        <v>1</v>
      </c>
      <c r="B80" s="7"/>
      <c r="C80" s="33">
        <v>22</v>
      </c>
      <c r="D80" s="72">
        <f t="shared" si="10"/>
        <v>4.7619047619047672</v>
      </c>
      <c r="E80" s="33">
        <v>1680</v>
      </c>
      <c r="F80" s="72">
        <f t="shared" si="11"/>
        <v>-8.546543277082197</v>
      </c>
    </row>
    <row r="81" spans="1:7" s="1" customFormat="1" ht="12.65" customHeight="1">
      <c r="A81" s="6" t="s">
        <v>2</v>
      </c>
      <c r="B81" s="7"/>
      <c r="C81" s="39">
        <v>26</v>
      </c>
      <c r="D81" s="72">
        <f t="shared" si="10"/>
        <v>-21.212121212121215</v>
      </c>
      <c r="E81" s="39">
        <v>1573</v>
      </c>
      <c r="F81" s="72">
        <f t="shared" si="11"/>
        <v>-0.12698412698413097</v>
      </c>
    </row>
    <row r="82" spans="1:7" s="1" customFormat="1" ht="12.65" customHeight="1">
      <c r="A82" s="6" t="s">
        <v>3</v>
      </c>
      <c r="B82" s="7"/>
      <c r="C82" s="39">
        <v>23</v>
      </c>
      <c r="D82" s="72">
        <f t="shared" si="10"/>
        <v>-28.125</v>
      </c>
      <c r="E82" s="39">
        <v>1651</v>
      </c>
      <c r="F82" s="72">
        <f t="shared" si="11"/>
        <v>6.930051813471505</v>
      </c>
    </row>
    <row r="83" spans="1:7" s="1" customFormat="1" ht="12.65" customHeight="1">
      <c r="A83" s="6" t="s">
        <v>4</v>
      </c>
      <c r="B83" s="7"/>
      <c r="C83" s="39">
        <v>17</v>
      </c>
      <c r="D83" s="72">
        <f t="shared" si="10"/>
        <v>-41.379310344827594</v>
      </c>
      <c r="E83" s="39">
        <v>1442</v>
      </c>
      <c r="F83" s="72">
        <f t="shared" si="11"/>
        <v>-7.5641025641025594</v>
      </c>
    </row>
    <row r="84" spans="1:7" s="1" customFormat="1" ht="12.65" customHeight="1">
      <c r="A84" s="6" t="s">
        <v>5</v>
      </c>
      <c r="B84" s="7"/>
      <c r="C84" s="33">
        <v>19</v>
      </c>
      <c r="D84" s="72">
        <f t="shared" si="10"/>
        <v>0</v>
      </c>
      <c r="E84" s="33">
        <v>1624</v>
      </c>
      <c r="F84" s="72">
        <f t="shared" si="11"/>
        <v>-5.1401869158878455</v>
      </c>
    </row>
    <row r="85" spans="1:7" s="1" customFormat="1" ht="12.65" customHeight="1">
      <c r="A85" s="6" t="s">
        <v>6</v>
      </c>
      <c r="B85" s="7"/>
      <c r="C85" s="39">
        <v>24</v>
      </c>
      <c r="D85" s="72">
        <f t="shared" si="10"/>
        <v>-7.6923076923076872</v>
      </c>
      <c r="E85" s="39">
        <v>1622</v>
      </c>
      <c r="F85" s="72">
        <f t="shared" si="11"/>
        <v>2.4636765634870494</v>
      </c>
    </row>
    <row r="86" spans="1:7" s="1" customFormat="1" ht="12.65" customHeight="1">
      <c r="A86" s="6" t="s">
        <v>7</v>
      </c>
      <c r="B86" s="7"/>
      <c r="C86" s="39">
        <v>19</v>
      </c>
      <c r="D86" s="72">
        <f t="shared" si="10"/>
        <v>-13.636363636363635</v>
      </c>
      <c r="E86" s="39">
        <v>1497</v>
      </c>
      <c r="F86" s="72">
        <f t="shared" si="11"/>
        <v>-1.8360655737704956</v>
      </c>
    </row>
    <row r="87" spans="1:7" s="1" customFormat="1" ht="12.65" customHeight="1">
      <c r="A87" s="6" t="s">
        <v>45</v>
      </c>
      <c r="B87" s="8"/>
      <c r="C87" s="35">
        <v>21</v>
      </c>
      <c r="D87" s="72">
        <f t="shared" si="10"/>
        <v>-12.5</v>
      </c>
      <c r="E87" s="35">
        <v>1601</v>
      </c>
      <c r="F87" s="72">
        <f t="shared" si="11"/>
        <v>0.69182389937108013</v>
      </c>
    </row>
    <row r="88" spans="1:7" s="1" customFormat="1" ht="12.65" customHeight="1">
      <c r="A88" s="6" t="s">
        <v>8</v>
      </c>
      <c r="B88" s="8"/>
      <c r="C88" s="35">
        <v>22</v>
      </c>
      <c r="D88" s="72">
        <f t="shared" si="10"/>
        <v>22.222222222222232</v>
      </c>
      <c r="E88" s="35">
        <v>1626</v>
      </c>
      <c r="F88" s="72">
        <f t="shared" si="11"/>
        <v>4.0307101727447225</v>
      </c>
    </row>
    <row r="89" spans="1:7" s="1" customFormat="1" ht="12.65" customHeight="1">
      <c r="A89" s="6" t="s">
        <v>9</v>
      </c>
      <c r="B89" s="8"/>
      <c r="C89" s="35">
        <v>19</v>
      </c>
      <c r="D89" s="72">
        <f t="shared" si="10"/>
        <v>-17.391304347826086</v>
      </c>
      <c r="E89" s="35">
        <v>1719</v>
      </c>
      <c r="F89" s="72">
        <f t="shared" si="11"/>
        <v>-6.8292682926829222</v>
      </c>
    </row>
    <row r="90" spans="1:7" s="1" customFormat="1" ht="18" customHeight="1">
      <c r="A90" s="6" t="s">
        <v>96</v>
      </c>
      <c r="B90" s="8"/>
      <c r="C90" s="39">
        <v>23</v>
      </c>
      <c r="D90" s="72">
        <f t="shared" si="10"/>
        <v>-36.111111111111114</v>
      </c>
      <c r="E90" s="39">
        <v>1740</v>
      </c>
      <c r="F90" s="72">
        <f t="shared" si="11"/>
        <v>-5.2287581699346442</v>
      </c>
      <c r="G90" s="114"/>
    </row>
    <row r="91" spans="1:7" s="1" customFormat="1" ht="12.65" customHeight="1">
      <c r="A91" s="6" t="s">
        <v>0</v>
      </c>
      <c r="B91" s="8"/>
      <c r="C91" s="39">
        <v>30</v>
      </c>
      <c r="D91" s="72">
        <f t="shared" si="10"/>
        <v>130.76923076923075</v>
      </c>
      <c r="E91" s="39">
        <v>1630</v>
      </c>
      <c r="F91" s="72">
        <f t="shared" si="11"/>
        <v>10.959836623553443</v>
      </c>
      <c r="G91" s="114"/>
    </row>
    <row r="92" spans="1:7" s="1" customFormat="1" ht="12.65" customHeight="1">
      <c r="A92" s="6" t="s">
        <v>1</v>
      </c>
      <c r="B92" s="8"/>
      <c r="C92" s="33">
        <v>26</v>
      </c>
      <c r="D92" s="72">
        <f t="shared" si="10"/>
        <v>18.181818181818187</v>
      </c>
      <c r="E92" s="39">
        <v>1891</v>
      </c>
      <c r="F92" s="72">
        <f t="shared" ref="F92:F100" si="12">(E92/E80-1)*100</f>
        <v>12.55952380952381</v>
      </c>
      <c r="G92" s="114"/>
    </row>
    <row r="93" spans="1:7" s="1" customFormat="1" ht="12.65" customHeight="1">
      <c r="A93" s="6" t="s">
        <v>2</v>
      </c>
      <c r="B93" s="8"/>
      <c r="C93" s="39">
        <v>32</v>
      </c>
      <c r="D93" s="72">
        <f t="shared" si="10"/>
        <v>23.076923076923084</v>
      </c>
      <c r="E93" s="39">
        <v>1753</v>
      </c>
      <c r="F93" s="72">
        <f t="shared" si="12"/>
        <v>11.443102352193257</v>
      </c>
      <c r="G93" s="114"/>
    </row>
    <row r="94" spans="1:7" s="1" customFormat="1" ht="12.65" customHeight="1">
      <c r="A94" s="6" t="s">
        <v>3</v>
      </c>
      <c r="B94" s="8"/>
      <c r="C94" s="39">
        <v>28</v>
      </c>
      <c r="D94" s="72">
        <f t="shared" si="10"/>
        <v>21.739130434782616</v>
      </c>
      <c r="E94" s="39">
        <v>1843</v>
      </c>
      <c r="F94" s="72">
        <f t="shared" si="12"/>
        <v>11.62931556632345</v>
      </c>
      <c r="G94" s="114"/>
    </row>
    <row r="95" spans="1:7" s="1" customFormat="1" ht="12.65" customHeight="1">
      <c r="A95" s="6" t="s">
        <v>4</v>
      </c>
      <c r="B95" s="8"/>
      <c r="C95" s="39">
        <v>16</v>
      </c>
      <c r="D95" s="72">
        <f t="shared" si="10"/>
        <v>-5.8823529411764719</v>
      </c>
      <c r="E95" s="39">
        <v>1603</v>
      </c>
      <c r="F95" s="72">
        <f t="shared" si="12"/>
        <v>11.165048543689316</v>
      </c>
      <c r="G95" s="114"/>
    </row>
    <row r="96" spans="1:7" s="1" customFormat="1" ht="12.65" customHeight="1">
      <c r="A96" s="6" t="s">
        <v>5</v>
      </c>
      <c r="B96" s="8"/>
      <c r="C96" s="33">
        <v>17</v>
      </c>
      <c r="D96" s="72">
        <f t="shared" si="10"/>
        <v>-10.526315789473683</v>
      </c>
      <c r="E96" s="39">
        <v>1698</v>
      </c>
      <c r="F96" s="72">
        <f t="shared" si="12"/>
        <v>4.556650246305427</v>
      </c>
      <c r="G96" s="114"/>
    </row>
    <row r="97" spans="1:7" s="1" customFormat="1" ht="12.65" customHeight="1">
      <c r="A97" s="6" t="s">
        <v>6</v>
      </c>
      <c r="B97" s="8"/>
      <c r="C97" s="39">
        <v>25</v>
      </c>
      <c r="D97" s="72">
        <f t="shared" si="10"/>
        <v>4.1666666666666741</v>
      </c>
      <c r="E97" s="39">
        <v>1844</v>
      </c>
      <c r="F97" s="72">
        <f t="shared" si="12"/>
        <v>13.686806411837239</v>
      </c>
      <c r="G97" s="114"/>
    </row>
    <row r="98" spans="1:7" s="1" customFormat="1" ht="12.65" customHeight="1">
      <c r="A98" s="6" t="s">
        <v>7</v>
      </c>
      <c r="B98" s="8"/>
      <c r="C98" s="39">
        <v>15</v>
      </c>
      <c r="D98" s="72">
        <f t="shared" si="10"/>
        <v>-21.052631578947366</v>
      </c>
      <c r="E98" s="39">
        <v>1715</v>
      </c>
      <c r="F98" s="72">
        <f t="shared" si="12"/>
        <v>14.562458249833</v>
      </c>
      <c r="G98" s="114"/>
    </row>
    <row r="99" spans="1:7" s="1" customFormat="1" ht="12.65" customHeight="1">
      <c r="A99" s="6" t="s">
        <v>10</v>
      </c>
      <c r="B99" s="8"/>
      <c r="C99" s="35">
        <v>14</v>
      </c>
      <c r="D99" s="72">
        <f t="shared" si="10"/>
        <v>-33.333333333333336</v>
      </c>
      <c r="E99" s="35">
        <v>1796</v>
      </c>
      <c r="F99" s="72">
        <f t="shared" si="12"/>
        <v>12.179887570268576</v>
      </c>
      <c r="G99" s="114"/>
    </row>
    <row r="100" spans="1:7" s="1" customFormat="1" ht="12.65" customHeight="1">
      <c r="A100" s="6" t="s">
        <v>8</v>
      </c>
      <c r="B100" s="8"/>
      <c r="C100" s="35">
        <v>25</v>
      </c>
      <c r="D100" s="72">
        <f t="shared" si="10"/>
        <v>13.636363636363647</v>
      </c>
      <c r="E100" s="35">
        <v>1685</v>
      </c>
      <c r="F100" s="72">
        <f t="shared" si="12"/>
        <v>3.62853628536286</v>
      </c>
      <c r="G100" s="114"/>
    </row>
    <row r="101" spans="1:7" s="1" customFormat="1" ht="12" customHeight="1">
      <c r="A101" s="6" t="s">
        <v>9</v>
      </c>
      <c r="B101" s="8"/>
      <c r="C101" s="35">
        <v>24</v>
      </c>
      <c r="D101" s="72">
        <f t="shared" ref="D101:D106" si="13">(C101/C89-1)*100</f>
        <v>26.315789473684205</v>
      </c>
      <c r="E101" s="35">
        <v>1914</v>
      </c>
      <c r="F101" s="72">
        <f t="shared" ref="F101:F106" si="14">(E101/E89-1)*100</f>
        <v>11.343804537521818</v>
      </c>
      <c r="G101" s="114"/>
    </row>
    <row r="102" spans="1:7" s="1" customFormat="1" ht="18" customHeight="1">
      <c r="A102" s="6" t="s">
        <v>104</v>
      </c>
      <c r="B102" s="8"/>
      <c r="C102" s="35">
        <v>20</v>
      </c>
      <c r="D102" s="72">
        <f t="shared" si="13"/>
        <v>-13.043478260869568</v>
      </c>
      <c r="E102" s="35">
        <v>1977</v>
      </c>
      <c r="F102" s="72">
        <f t="shared" si="14"/>
        <v>13.620689655172423</v>
      </c>
    </row>
    <row r="103" spans="1:7" s="1" customFormat="1" ht="12" customHeight="1">
      <c r="A103" s="6" t="s">
        <v>0</v>
      </c>
      <c r="B103" s="8"/>
      <c r="C103" s="35">
        <v>20</v>
      </c>
      <c r="D103" s="72">
        <f t="shared" si="13"/>
        <v>-33.333333333333336</v>
      </c>
      <c r="E103" s="35">
        <v>1813</v>
      </c>
      <c r="F103" s="72">
        <f t="shared" si="14"/>
        <v>11.226993865030677</v>
      </c>
    </row>
    <row r="104" spans="1:7" s="1" customFormat="1" ht="12" customHeight="1">
      <c r="A104" s="6" t="s">
        <v>1</v>
      </c>
      <c r="B104" s="8"/>
      <c r="C104" s="35">
        <v>15</v>
      </c>
      <c r="D104" s="72">
        <f t="shared" si="13"/>
        <v>-42.307692307692314</v>
      </c>
      <c r="E104" s="35">
        <v>1793</v>
      </c>
      <c r="F104" s="72">
        <f t="shared" si="14"/>
        <v>-5.1824431517715546</v>
      </c>
    </row>
    <row r="105" spans="1:7" s="1" customFormat="1" ht="12" customHeight="1">
      <c r="A105" s="6" t="s">
        <v>2</v>
      </c>
      <c r="B105" s="8"/>
      <c r="C105" s="35">
        <v>16</v>
      </c>
      <c r="D105" s="72">
        <f t="shared" si="13"/>
        <v>-50</v>
      </c>
      <c r="E105" s="35">
        <v>1795</v>
      </c>
      <c r="F105" s="72">
        <f t="shared" si="14"/>
        <v>2.395892755276674</v>
      </c>
    </row>
    <row r="106" spans="1:7" s="1" customFormat="1" ht="12" customHeight="1">
      <c r="A106" s="6" t="s">
        <v>3</v>
      </c>
      <c r="B106" s="8"/>
      <c r="C106" s="35">
        <v>27</v>
      </c>
      <c r="D106" s="72">
        <f t="shared" si="13"/>
        <v>-3.5714285714285698</v>
      </c>
      <c r="E106" s="35">
        <v>1765</v>
      </c>
      <c r="F106" s="72">
        <f t="shared" si="14"/>
        <v>-4.2322300596852935</v>
      </c>
    </row>
    <row r="107" spans="1:7" s="1" customFormat="1" ht="12" customHeight="1">
      <c r="A107" s="6" t="s">
        <v>4</v>
      </c>
      <c r="B107" s="8"/>
      <c r="C107" s="35">
        <v>14</v>
      </c>
      <c r="D107" s="72">
        <f t="shared" ref="D107:D112" si="15">(C107/C95-1)*100</f>
        <v>-12.5</v>
      </c>
      <c r="E107" s="35">
        <v>1703</v>
      </c>
      <c r="F107" s="72">
        <f t="shared" ref="F107:F112" si="16">(E107/E95-1)*100</f>
        <v>6.2383031815346213</v>
      </c>
    </row>
    <row r="108" spans="1:7" s="1" customFormat="1" ht="12" customHeight="1">
      <c r="A108" s="6" t="s">
        <v>5</v>
      </c>
      <c r="B108" s="8"/>
      <c r="C108" s="35">
        <v>26</v>
      </c>
      <c r="D108" s="72">
        <f t="shared" si="15"/>
        <v>52.941176470588225</v>
      </c>
      <c r="E108" s="35">
        <v>1883</v>
      </c>
      <c r="F108" s="72">
        <f t="shared" si="16"/>
        <v>10.895170789163732</v>
      </c>
    </row>
    <row r="109" spans="1:7" s="1" customFormat="1" ht="12" customHeight="1">
      <c r="A109" s="6" t="s">
        <v>6</v>
      </c>
      <c r="B109" s="8"/>
      <c r="C109" s="35">
        <v>20</v>
      </c>
      <c r="D109" s="72">
        <f t="shared" si="15"/>
        <v>-19.999999999999996</v>
      </c>
      <c r="E109" s="35">
        <v>1857</v>
      </c>
      <c r="F109" s="72">
        <f t="shared" si="16"/>
        <v>0.70498915401302487</v>
      </c>
    </row>
    <row r="110" spans="1:7" s="1" customFormat="1" ht="12.65" customHeight="1">
      <c r="A110" s="6" t="s">
        <v>7</v>
      </c>
      <c r="B110" s="8"/>
      <c r="C110" s="35">
        <v>14</v>
      </c>
      <c r="D110" s="72">
        <f t="shared" si="15"/>
        <v>-6.6666666666666652</v>
      </c>
      <c r="E110" s="35">
        <v>1655</v>
      </c>
      <c r="F110" s="72">
        <f t="shared" si="16"/>
        <v>-3.4985422740524741</v>
      </c>
    </row>
    <row r="111" spans="1:7" s="1" customFormat="1" ht="12.65" customHeight="1">
      <c r="A111" s="6" t="s">
        <v>10</v>
      </c>
      <c r="B111" s="8"/>
      <c r="C111" s="35">
        <v>15</v>
      </c>
      <c r="D111" s="72">
        <f t="shared" si="15"/>
        <v>7.1428571428571397</v>
      </c>
      <c r="E111" s="117">
        <v>1854</v>
      </c>
      <c r="F111" s="72">
        <f t="shared" si="16"/>
        <v>3.2293986636971139</v>
      </c>
    </row>
    <row r="112" spans="1:7" s="1" customFormat="1" ht="12.65" customHeight="1">
      <c r="A112" s="6" t="s">
        <v>8</v>
      </c>
      <c r="B112" s="8"/>
      <c r="C112" s="35">
        <v>13</v>
      </c>
      <c r="D112" s="72">
        <f t="shared" si="15"/>
        <v>-48</v>
      </c>
      <c r="E112" s="117">
        <v>1892</v>
      </c>
      <c r="F112" s="72">
        <f t="shared" si="16"/>
        <v>12.284866468842726</v>
      </c>
    </row>
    <row r="113" spans="1:6" s="1" customFormat="1" ht="12.65" customHeight="1">
      <c r="A113" s="6" t="s">
        <v>9</v>
      </c>
      <c r="B113" s="8"/>
      <c r="C113" s="35">
        <v>33</v>
      </c>
      <c r="D113" s="72">
        <f t="shared" ref="D113:D118" si="17">(C113/C101-1)*100</f>
        <v>37.5</v>
      </c>
      <c r="E113" s="117">
        <v>2006</v>
      </c>
      <c r="F113" s="72">
        <f t="shared" ref="F113:F118" si="18">(E113/E101-1)*100</f>
        <v>4.8066875653082652</v>
      </c>
    </row>
    <row r="114" spans="1:6" s="1" customFormat="1" ht="18" customHeight="1">
      <c r="A114" s="6" t="s">
        <v>180</v>
      </c>
      <c r="B114" s="8"/>
      <c r="C114" s="35">
        <v>24</v>
      </c>
      <c r="D114" s="72">
        <f t="shared" si="17"/>
        <v>19.999999999999996</v>
      </c>
      <c r="E114" s="117">
        <v>2037</v>
      </c>
      <c r="F114" s="72">
        <f t="shared" si="18"/>
        <v>3.0349013657056112</v>
      </c>
    </row>
    <row r="115" spans="1:6" s="1" customFormat="1" ht="12.65" customHeight="1">
      <c r="A115" s="6" t="s">
        <v>0</v>
      </c>
      <c r="B115" s="8"/>
      <c r="C115" s="35">
        <v>18</v>
      </c>
      <c r="D115" s="72">
        <f t="shared" si="17"/>
        <v>-9.9999999999999982</v>
      </c>
      <c r="E115" s="117">
        <v>1663</v>
      </c>
      <c r="F115" s="72">
        <f t="shared" si="18"/>
        <v>-8.2735797021511353</v>
      </c>
    </row>
    <row r="116" spans="1:6" s="1" customFormat="1" ht="12.65" customHeight="1">
      <c r="A116" s="6" t="s">
        <v>1</v>
      </c>
      <c r="B116" s="8"/>
      <c r="C116" s="35">
        <v>40</v>
      </c>
      <c r="D116" s="72">
        <f t="shared" si="17"/>
        <v>166.66666666666666</v>
      </c>
      <c r="E116" s="117">
        <v>1904</v>
      </c>
      <c r="F116" s="72">
        <f t="shared" si="18"/>
        <v>6.1907417735638681</v>
      </c>
    </row>
    <row r="117" spans="1:6" s="1" customFormat="1" ht="12.65" customHeight="1">
      <c r="A117" s="6" t="s">
        <v>2</v>
      </c>
      <c r="B117" s="8"/>
      <c r="C117" s="35">
        <v>33</v>
      </c>
      <c r="D117" s="72">
        <f t="shared" si="17"/>
        <v>106.25</v>
      </c>
      <c r="E117" s="117">
        <v>1806</v>
      </c>
      <c r="F117" s="72">
        <f t="shared" si="18"/>
        <v>0.61281337047354167</v>
      </c>
    </row>
    <row r="118" spans="1:6" s="1" customFormat="1" ht="12.65" customHeight="1">
      <c r="A118" s="6" t="s">
        <v>3</v>
      </c>
      <c r="B118" s="8"/>
      <c r="C118" s="35">
        <v>19</v>
      </c>
      <c r="D118" s="72">
        <f t="shared" si="17"/>
        <v>-29.629629629629626</v>
      </c>
      <c r="E118" s="117">
        <v>1761</v>
      </c>
      <c r="F118" s="72">
        <f t="shared" si="18"/>
        <v>-0.22662889518413332</v>
      </c>
    </row>
    <row r="119" spans="1:6" s="1" customFormat="1" ht="12.65" customHeight="1">
      <c r="A119" s="6" t="s">
        <v>4</v>
      </c>
      <c r="B119" s="8"/>
      <c r="C119" s="35">
        <v>11</v>
      </c>
      <c r="D119" s="72">
        <f t="shared" ref="D119:D124" si="19">(C119/C107-1)*100</f>
        <v>-21.428571428571431</v>
      </c>
      <c r="E119" s="117">
        <v>1667</v>
      </c>
      <c r="F119" s="72">
        <f t="shared" ref="F119:F124" si="20">(E119/E107-1)*100</f>
        <v>-2.1139166177334134</v>
      </c>
    </row>
    <row r="120" spans="1:6" s="1" customFormat="1" ht="12.65" customHeight="1">
      <c r="A120" s="6" t="s">
        <v>5</v>
      </c>
      <c r="B120" s="8"/>
      <c r="C120" s="35">
        <v>12</v>
      </c>
      <c r="D120" s="72">
        <f t="shared" si="19"/>
        <v>-53.846153846153847</v>
      </c>
      <c r="E120" s="117">
        <v>1915</v>
      </c>
      <c r="F120" s="72">
        <f t="shared" si="20"/>
        <v>1.6994158258098802</v>
      </c>
    </row>
    <row r="121" spans="1:6" s="1" customFormat="1" ht="12.65" customHeight="1">
      <c r="A121" s="6" t="s">
        <v>6</v>
      </c>
      <c r="B121" s="8"/>
      <c r="C121" s="35">
        <v>30</v>
      </c>
      <c r="D121" s="72">
        <f t="shared" si="19"/>
        <v>50</v>
      </c>
      <c r="E121" s="117">
        <v>2013</v>
      </c>
      <c r="F121" s="72">
        <f t="shared" si="20"/>
        <v>8.4006462035541176</v>
      </c>
    </row>
    <row r="122" spans="1:6" s="1" customFormat="1" ht="12.65" customHeight="1">
      <c r="A122" s="6" t="s">
        <v>7</v>
      </c>
      <c r="B122" s="8"/>
      <c r="C122" s="35">
        <v>36</v>
      </c>
      <c r="D122" s="72">
        <f t="shared" si="19"/>
        <v>157.14285714285717</v>
      </c>
      <c r="E122" s="117">
        <v>1884</v>
      </c>
      <c r="F122" s="72">
        <f t="shared" si="20"/>
        <v>13.836858006042284</v>
      </c>
    </row>
    <row r="123" spans="1:6" s="1" customFormat="1" ht="12.65" customHeight="1">
      <c r="A123" s="6" t="s">
        <v>10</v>
      </c>
      <c r="B123" s="8"/>
      <c r="C123" s="35">
        <v>16</v>
      </c>
      <c r="D123" s="72">
        <f t="shared" si="19"/>
        <v>6.6666666666666652</v>
      </c>
      <c r="E123" s="117">
        <v>2089</v>
      </c>
      <c r="F123" s="72">
        <f t="shared" si="20"/>
        <v>12.675296655879187</v>
      </c>
    </row>
    <row r="124" spans="1:6" s="1" customFormat="1" ht="12.65" customHeight="1">
      <c r="A124" s="6" t="s">
        <v>8</v>
      </c>
      <c r="B124" s="8"/>
      <c r="C124" s="35">
        <v>16</v>
      </c>
      <c r="D124" s="72">
        <f t="shared" si="19"/>
        <v>23.076923076923084</v>
      </c>
      <c r="E124" s="117">
        <v>1942</v>
      </c>
      <c r="F124" s="72">
        <f t="shared" si="20"/>
        <v>2.6427061310782207</v>
      </c>
    </row>
    <row r="125" spans="1:6" s="1" customFormat="1" ht="12.65" customHeight="1">
      <c r="A125" s="6" t="s">
        <v>9</v>
      </c>
      <c r="B125" s="8"/>
      <c r="C125" s="35">
        <v>38</v>
      </c>
      <c r="D125" s="72">
        <f t="shared" ref="D125:D136" si="21">(C125/C113-1)*100</f>
        <v>15.151515151515159</v>
      </c>
      <c r="E125" s="117">
        <v>2146</v>
      </c>
      <c r="F125" s="72">
        <f t="shared" ref="F125:F136" si="22">(E125/E113-1)*100</f>
        <v>6.9790628115653064</v>
      </c>
    </row>
    <row r="126" spans="1:6" s="1" customFormat="1" ht="18" customHeight="1">
      <c r="A126" s="6" t="s">
        <v>211</v>
      </c>
      <c r="B126" s="8"/>
      <c r="C126" s="35">
        <v>17</v>
      </c>
      <c r="D126" s="72">
        <f t="shared" si="21"/>
        <v>-29.166666666666664</v>
      </c>
      <c r="E126" s="117">
        <v>2091</v>
      </c>
      <c r="F126" s="72">
        <f t="shared" si="22"/>
        <v>2.6509572901325384</v>
      </c>
    </row>
    <row r="127" spans="1:6" s="1" customFormat="1" ht="12.65" customHeight="1">
      <c r="A127" s="6" t="s">
        <v>0</v>
      </c>
      <c r="B127" s="8"/>
      <c r="C127" s="35">
        <v>28</v>
      </c>
      <c r="D127" s="72">
        <f t="shared" si="21"/>
        <v>55.555555555555557</v>
      </c>
      <c r="E127" s="117">
        <v>1804</v>
      </c>
      <c r="F127" s="72">
        <f t="shared" si="22"/>
        <v>8.4786530366806936</v>
      </c>
    </row>
    <row r="128" spans="1:6" s="1" customFormat="1" ht="12.65" customHeight="1">
      <c r="A128" s="6" t="s">
        <v>1</v>
      </c>
      <c r="B128" s="8"/>
      <c r="C128" s="35">
        <v>21</v>
      </c>
      <c r="D128" s="72">
        <f t="shared" si="21"/>
        <v>-47.5</v>
      </c>
      <c r="E128" s="117">
        <v>1978</v>
      </c>
      <c r="F128" s="72">
        <f t="shared" si="22"/>
        <v>3.8865546218487479</v>
      </c>
    </row>
    <row r="129" spans="1:6" s="1" customFormat="1" ht="12.65" customHeight="1">
      <c r="A129" s="6" t="s">
        <v>2</v>
      </c>
      <c r="B129" s="8"/>
      <c r="C129" s="35">
        <v>30</v>
      </c>
      <c r="D129" s="72">
        <f t="shared" si="21"/>
        <v>-9.0909090909090935</v>
      </c>
      <c r="E129" s="117">
        <v>1908</v>
      </c>
      <c r="F129" s="72">
        <f t="shared" si="22"/>
        <v>5.6478405315614655</v>
      </c>
    </row>
    <row r="130" spans="1:6" s="1" customFormat="1" ht="12.65" customHeight="1">
      <c r="A130" s="6" t="s">
        <v>3</v>
      </c>
      <c r="B130" s="8"/>
      <c r="C130" s="35">
        <v>17</v>
      </c>
      <c r="D130" s="72">
        <f t="shared" si="21"/>
        <v>-10.526315789473683</v>
      </c>
      <c r="E130" s="117">
        <v>1913</v>
      </c>
      <c r="F130" s="72">
        <f t="shared" si="22"/>
        <v>8.6314593980692855</v>
      </c>
    </row>
    <row r="131" spans="1:6" s="1" customFormat="1" ht="12.65" customHeight="1">
      <c r="A131" s="6" t="s">
        <v>4</v>
      </c>
      <c r="B131" s="8"/>
      <c r="C131" s="35">
        <v>38</v>
      </c>
      <c r="D131" s="72">
        <f t="shared" si="21"/>
        <v>245.45454545454547</v>
      </c>
      <c r="E131" s="117">
        <v>1916</v>
      </c>
      <c r="F131" s="72">
        <f t="shared" si="22"/>
        <v>14.937012597480503</v>
      </c>
    </row>
    <row r="132" spans="1:6" s="1" customFormat="1" ht="12.65" customHeight="1">
      <c r="A132" s="6" t="s">
        <v>5</v>
      </c>
      <c r="B132" s="8"/>
      <c r="C132" s="35">
        <v>22</v>
      </c>
      <c r="D132" s="72">
        <f t="shared" si="21"/>
        <v>83.333333333333329</v>
      </c>
      <c r="E132" s="117">
        <v>2078</v>
      </c>
      <c r="F132" s="72">
        <f t="shared" si="22"/>
        <v>8.5117493472584904</v>
      </c>
    </row>
    <row r="133" spans="1:6" s="1" customFormat="1" ht="12.65" customHeight="1">
      <c r="A133" s="6" t="s">
        <v>6</v>
      </c>
      <c r="B133" s="8"/>
      <c r="C133" s="35">
        <v>27</v>
      </c>
      <c r="D133" s="72">
        <f t="shared" si="21"/>
        <v>-9.9999999999999982</v>
      </c>
      <c r="E133" s="117">
        <v>2306</v>
      </c>
      <c r="F133" s="72">
        <f t="shared" si="22"/>
        <v>14.555389965226029</v>
      </c>
    </row>
    <row r="134" spans="1:6" s="1" customFormat="1" ht="12.65" customHeight="1">
      <c r="A134" s="6" t="s">
        <v>7</v>
      </c>
      <c r="B134" s="8"/>
      <c r="C134" s="35">
        <v>22</v>
      </c>
      <c r="D134" s="72">
        <f t="shared" si="21"/>
        <v>-38.888888888888886</v>
      </c>
      <c r="E134" s="117">
        <v>2003</v>
      </c>
      <c r="F134" s="72">
        <f t="shared" si="22"/>
        <v>6.3163481953290912</v>
      </c>
    </row>
    <row r="135" spans="1:6" s="1" customFormat="1" ht="12.65" customHeight="1">
      <c r="A135" s="6" t="s">
        <v>10</v>
      </c>
      <c r="B135" s="8"/>
      <c r="C135" s="35">
        <v>18</v>
      </c>
      <c r="D135" s="72">
        <f t="shared" si="21"/>
        <v>12.5</v>
      </c>
      <c r="E135" s="117">
        <v>2083</v>
      </c>
      <c r="F135" s="72">
        <f t="shared" si="22"/>
        <v>-0.2872187649593072</v>
      </c>
    </row>
    <row r="136" spans="1:6" s="1" customFormat="1" ht="12.65" customHeight="1">
      <c r="A136" s="6" t="s">
        <v>8</v>
      </c>
      <c r="B136" s="8"/>
      <c r="C136" s="35">
        <v>15</v>
      </c>
      <c r="D136" s="72">
        <f t="shared" si="21"/>
        <v>-6.25</v>
      </c>
      <c r="E136" s="117">
        <v>1984</v>
      </c>
      <c r="F136" s="72">
        <f t="shared" si="22"/>
        <v>2.1627188465499492</v>
      </c>
    </row>
    <row r="137" spans="1:6" s="1" customFormat="1" ht="12.65" customHeight="1">
      <c r="A137" s="6" t="s">
        <v>9</v>
      </c>
      <c r="B137" s="8"/>
      <c r="C137" s="35">
        <v>26</v>
      </c>
      <c r="D137" s="72">
        <f>(C137/C125-1)*100</f>
        <v>-31.578947368421051</v>
      </c>
      <c r="E137" s="117">
        <v>2222</v>
      </c>
      <c r="F137" s="72">
        <f>(E137/E125-1)*100</f>
        <v>3.5414725069897512</v>
      </c>
    </row>
    <row r="138" spans="1:6" s="1" customFormat="1" ht="20.25" customHeight="1">
      <c r="A138" s="6" t="s">
        <v>218</v>
      </c>
      <c r="B138" s="8"/>
      <c r="C138" s="35">
        <v>32</v>
      </c>
      <c r="D138" s="72">
        <f>(C138/C126-1)*100</f>
        <v>88.235294117647058</v>
      </c>
      <c r="E138" s="117">
        <v>2353</v>
      </c>
      <c r="F138" s="72">
        <f>(E138/E126-1)*100</f>
        <v>12.529890004782395</v>
      </c>
    </row>
    <row r="139" spans="1:6" s="1" customFormat="1" ht="12.65" customHeight="1">
      <c r="A139" s="6" t="s">
        <v>0</v>
      </c>
      <c r="B139" s="8"/>
      <c r="C139" s="35">
        <v>30</v>
      </c>
      <c r="D139" s="72">
        <f t="shared" ref="D139:D157" si="23">(C139/C127-1)*100</f>
        <v>7.1428571428571397</v>
      </c>
      <c r="E139" s="117">
        <v>1893</v>
      </c>
      <c r="F139" s="72">
        <f t="shared" ref="F139:F161" si="24">(E139/E127-1)*100</f>
        <v>4.9334811529933464</v>
      </c>
    </row>
    <row r="140" spans="1:6" s="1" customFormat="1" ht="12.65" customHeight="1">
      <c r="A140" s="6" t="s">
        <v>1</v>
      </c>
      <c r="B140" s="8"/>
      <c r="C140" s="35">
        <v>46</v>
      </c>
      <c r="D140" s="72">
        <f t="shared" si="23"/>
        <v>119.04761904761907</v>
      </c>
      <c r="E140" s="117">
        <v>2154</v>
      </c>
      <c r="F140" s="72">
        <f t="shared" si="24"/>
        <v>8.8978766430738219</v>
      </c>
    </row>
    <row r="141" spans="1:6" s="1" customFormat="1" ht="12.65" customHeight="1">
      <c r="A141" s="6" t="s">
        <v>2</v>
      </c>
      <c r="B141" s="8"/>
      <c r="C141" s="35">
        <v>35</v>
      </c>
      <c r="D141" s="72">
        <f t="shared" si="23"/>
        <v>16.666666666666675</v>
      </c>
      <c r="E141" s="117">
        <v>2036</v>
      </c>
      <c r="F141" s="72">
        <f t="shared" si="24"/>
        <v>6.7085953878406768</v>
      </c>
    </row>
    <row r="142" spans="1:6" s="1" customFormat="1" ht="12.65" customHeight="1">
      <c r="A142" s="6" t="s">
        <v>3</v>
      </c>
      <c r="B142" s="8"/>
      <c r="C142" s="35">
        <v>19</v>
      </c>
      <c r="D142" s="72">
        <f t="shared" si="23"/>
        <v>11.764705882352944</v>
      </c>
      <c r="E142" s="117">
        <v>2143</v>
      </c>
      <c r="F142" s="72">
        <f t="shared" si="24"/>
        <v>12.023000522739146</v>
      </c>
    </row>
    <row r="143" spans="1:6" s="1" customFormat="1" ht="12.65" customHeight="1">
      <c r="A143" s="6" t="s">
        <v>4</v>
      </c>
      <c r="B143" s="8"/>
      <c r="C143" s="35">
        <v>11</v>
      </c>
      <c r="D143" s="72">
        <f t="shared" si="23"/>
        <v>-71.05263157894737</v>
      </c>
      <c r="E143" s="117">
        <v>2112</v>
      </c>
      <c r="F143" s="72">
        <f t="shared" si="24"/>
        <v>10.229645093945727</v>
      </c>
    </row>
    <row r="144" spans="1:6" s="1" customFormat="1" ht="12.65" customHeight="1">
      <c r="A144" s="6" t="s">
        <v>5</v>
      </c>
      <c r="B144" s="8"/>
      <c r="C144" s="35">
        <v>17</v>
      </c>
      <c r="D144" s="72">
        <f t="shared" si="23"/>
        <v>-22.72727272727273</v>
      </c>
      <c r="E144" s="117">
        <v>2357</v>
      </c>
      <c r="F144" s="72">
        <f t="shared" si="24"/>
        <v>13.426371511068336</v>
      </c>
    </row>
    <row r="145" spans="1:6" s="1" customFormat="1" ht="12.65" customHeight="1">
      <c r="A145" s="6" t="s">
        <v>6</v>
      </c>
      <c r="B145" s="8"/>
      <c r="C145" s="35">
        <v>16</v>
      </c>
      <c r="D145" s="72">
        <f t="shared" si="23"/>
        <v>-40.740740740740748</v>
      </c>
      <c r="E145" s="117">
        <v>2177</v>
      </c>
      <c r="F145" s="72">
        <f t="shared" si="24"/>
        <v>-5.5941023417172548</v>
      </c>
    </row>
    <row r="146" spans="1:6" s="1" customFormat="1" ht="12.65" customHeight="1">
      <c r="A146" s="6" t="s">
        <v>7</v>
      </c>
      <c r="B146" s="8"/>
      <c r="C146" s="35">
        <v>16</v>
      </c>
      <c r="D146" s="72">
        <f t="shared" si="23"/>
        <v>-27.27272727272727</v>
      </c>
      <c r="E146" s="117">
        <v>2048</v>
      </c>
      <c r="F146" s="72">
        <f t="shared" si="24"/>
        <v>2.246630054917631</v>
      </c>
    </row>
    <row r="147" spans="1:6" s="1" customFormat="1" ht="12.65" customHeight="1">
      <c r="A147" s="6" t="s">
        <v>10</v>
      </c>
      <c r="B147" s="8"/>
      <c r="C147" s="35">
        <v>24</v>
      </c>
      <c r="D147" s="72">
        <f t="shared" si="23"/>
        <v>33.333333333333329</v>
      </c>
      <c r="E147" s="117">
        <v>2235</v>
      </c>
      <c r="F147" s="72">
        <f t="shared" si="24"/>
        <v>7.2971675468074926</v>
      </c>
    </row>
    <row r="148" spans="1:6" s="1" customFormat="1" ht="12.65" customHeight="1">
      <c r="A148" s="6" t="s">
        <v>8</v>
      </c>
      <c r="B148" s="8"/>
      <c r="C148" s="35">
        <v>21</v>
      </c>
      <c r="D148" s="72">
        <f t="shared" si="23"/>
        <v>39.999999999999993</v>
      </c>
      <c r="E148" s="117">
        <v>2098</v>
      </c>
      <c r="F148" s="72">
        <f t="shared" si="24"/>
        <v>5.745967741935476</v>
      </c>
    </row>
    <row r="149" spans="1:6" s="1" customFormat="1" ht="12.65" customHeight="1">
      <c r="A149" s="6" t="s">
        <v>9</v>
      </c>
      <c r="B149" s="8"/>
      <c r="C149" s="35">
        <v>31</v>
      </c>
      <c r="D149" s="72">
        <f t="shared" si="23"/>
        <v>19.23076923076923</v>
      </c>
      <c r="E149" s="117">
        <v>2439</v>
      </c>
      <c r="F149" s="72">
        <f t="shared" si="24"/>
        <v>9.7659765976597654</v>
      </c>
    </row>
    <row r="150" spans="1:6" s="1" customFormat="1" ht="20.25" customHeight="1">
      <c r="A150" s="6" t="s">
        <v>238</v>
      </c>
      <c r="B150" s="8"/>
      <c r="C150" s="35">
        <v>26</v>
      </c>
      <c r="D150" s="72">
        <f t="shared" si="23"/>
        <v>-18.75</v>
      </c>
      <c r="E150" s="117">
        <v>2323</v>
      </c>
      <c r="F150" s="72">
        <f t="shared" si="24"/>
        <v>-1.2749681257968604</v>
      </c>
    </row>
    <row r="151" spans="1:6" s="1" customFormat="1" ht="12.65" customHeight="1">
      <c r="A151" s="6" t="s">
        <v>0</v>
      </c>
      <c r="B151" s="8"/>
      <c r="C151" s="35">
        <v>16</v>
      </c>
      <c r="D151" s="72">
        <f t="shared" si="23"/>
        <v>-46.666666666666664</v>
      </c>
      <c r="E151" s="117">
        <v>2251</v>
      </c>
      <c r="F151" s="72">
        <f t="shared" si="24"/>
        <v>18.911780243000532</v>
      </c>
    </row>
    <row r="152" spans="1:6" s="1" customFormat="1" ht="12.65" customHeight="1">
      <c r="A152" s="6" t="s">
        <v>1</v>
      </c>
      <c r="B152" s="8"/>
      <c r="C152" s="35">
        <v>19</v>
      </c>
      <c r="D152" s="72">
        <f t="shared" si="23"/>
        <v>-58.695652173913039</v>
      </c>
      <c r="E152" s="117">
        <v>2195</v>
      </c>
      <c r="F152" s="72">
        <f t="shared" si="24"/>
        <v>1.9034354688950872</v>
      </c>
    </row>
    <row r="153" spans="1:6" s="1" customFormat="1" ht="12.65" customHeight="1">
      <c r="A153" s="6" t="s">
        <v>2</v>
      </c>
      <c r="B153" s="8"/>
      <c r="C153" s="35">
        <v>16</v>
      </c>
      <c r="D153" s="72">
        <f t="shared" si="23"/>
        <v>-54.285714285714292</v>
      </c>
      <c r="E153" s="117">
        <v>2063</v>
      </c>
      <c r="F153" s="72">
        <f t="shared" si="24"/>
        <v>1.3261296660117772</v>
      </c>
    </row>
    <row r="154" spans="1:6" s="1" customFormat="1" ht="12.65" customHeight="1">
      <c r="A154" s="6" t="s">
        <v>3</v>
      </c>
      <c r="B154" s="8"/>
      <c r="C154" s="35">
        <v>34</v>
      </c>
      <c r="D154" s="72">
        <f t="shared" si="23"/>
        <v>78.94736842105263</v>
      </c>
      <c r="E154" s="117">
        <v>2051</v>
      </c>
      <c r="F154" s="72">
        <f t="shared" si="24"/>
        <v>-4.2930471301913187</v>
      </c>
    </row>
    <row r="155" spans="1:6" s="1" customFormat="1" ht="12.65" customHeight="1">
      <c r="A155" s="6" t="s">
        <v>4</v>
      </c>
      <c r="B155" s="8"/>
      <c r="C155" s="35">
        <v>18</v>
      </c>
      <c r="D155" s="72">
        <f t="shared" si="23"/>
        <v>63.636363636363647</v>
      </c>
      <c r="E155" s="117">
        <v>2064</v>
      </c>
      <c r="F155" s="72">
        <f t="shared" si="24"/>
        <v>-2.2727272727272707</v>
      </c>
    </row>
    <row r="156" spans="1:6" s="1" customFormat="1" ht="12.65" customHeight="1">
      <c r="A156" s="6" t="s">
        <v>5</v>
      </c>
      <c r="B156" s="8"/>
      <c r="C156" s="35">
        <v>17</v>
      </c>
      <c r="D156" s="72">
        <f t="shared" si="23"/>
        <v>0</v>
      </c>
      <c r="E156" s="117">
        <v>2463</v>
      </c>
      <c r="F156" s="72">
        <f t="shared" si="24"/>
        <v>4.4972422571064818</v>
      </c>
    </row>
    <row r="157" spans="1:6" s="1" customFormat="1" ht="12.65" customHeight="1">
      <c r="A157" s="6" t="s">
        <v>6</v>
      </c>
      <c r="B157" s="8"/>
      <c r="C157" s="35">
        <v>31</v>
      </c>
      <c r="D157" s="72">
        <f t="shared" si="23"/>
        <v>93.75</v>
      </c>
      <c r="E157" s="117">
        <v>2410</v>
      </c>
      <c r="F157" s="72">
        <f t="shared" si="24"/>
        <v>10.702802021129987</v>
      </c>
    </row>
    <row r="158" spans="1:6" s="1" customFormat="1" ht="12.65" customHeight="1">
      <c r="A158" s="6" t="s">
        <v>7</v>
      </c>
      <c r="B158" s="8"/>
      <c r="C158" s="35">
        <v>18</v>
      </c>
      <c r="D158" s="72">
        <f>(C158/C146-1)*100</f>
        <v>12.5</v>
      </c>
      <c r="E158" s="117">
        <v>2084</v>
      </c>
      <c r="F158" s="72">
        <f t="shared" si="24"/>
        <v>1.7578125</v>
      </c>
    </row>
    <row r="159" spans="1:6" s="1" customFormat="1" ht="12.65" customHeight="1">
      <c r="A159" s="6" t="s">
        <v>10</v>
      </c>
      <c r="B159" s="8"/>
      <c r="C159" s="35">
        <v>24</v>
      </c>
      <c r="D159" s="72">
        <f>(C159/C147-1)*100</f>
        <v>0</v>
      </c>
      <c r="E159" s="117">
        <v>2268</v>
      </c>
      <c r="F159" s="72">
        <f t="shared" si="24"/>
        <v>1.4765100671140896</v>
      </c>
    </row>
    <row r="160" spans="1:6" s="1" customFormat="1" ht="12.65" customHeight="1">
      <c r="A160" s="6" t="s">
        <v>8</v>
      </c>
      <c r="B160" s="8"/>
      <c r="C160" s="35">
        <v>24</v>
      </c>
      <c r="D160" s="72">
        <f>(C160/C148-1)*100</f>
        <v>14.285714285714279</v>
      </c>
      <c r="E160" s="117">
        <v>2208</v>
      </c>
      <c r="F160" s="72">
        <f t="shared" si="24"/>
        <v>5.2430886558627154</v>
      </c>
    </row>
    <row r="161" spans="1:12" s="1" customFormat="1" ht="12.65" customHeight="1">
      <c r="A161" s="45" t="s">
        <v>9</v>
      </c>
      <c r="B161" s="8"/>
      <c r="C161" s="89">
        <v>21</v>
      </c>
      <c r="D161" s="72">
        <f>(C161/C149-1)*100</f>
        <v>-32.258064516129039</v>
      </c>
      <c r="E161" s="77">
        <v>2492</v>
      </c>
      <c r="F161" s="72">
        <f t="shared" si="24"/>
        <v>2.1730217302172949</v>
      </c>
    </row>
    <row r="162" spans="1:12" s="1" customFormat="1" ht="20.25" customHeight="1">
      <c r="A162" s="45" t="s">
        <v>259</v>
      </c>
      <c r="B162" s="8"/>
      <c r="C162" s="39">
        <v>26</v>
      </c>
      <c r="D162" s="72">
        <f t="shared" ref="D162:D173" si="25">(C162/C138-1)*100</f>
        <v>-18.75</v>
      </c>
      <c r="E162" s="77">
        <v>2502</v>
      </c>
      <c r="F162" s="72">
        <f t="shared" ref="F162:F173" si="26">(E162/E138-1)*100</f>
        <v>6.3323416914577102</v>
      </c>
    </row>
    <row r="163" spans="1:12" s="1" customFormat="1" ht="12.65" customHeight="1">
      <c r="A163" s="6" t="s">
        <v>0</v>
      </c>
      <c r="B163" s="8"/>
      <c r="C163" s="35">
        <v>19</v>
      </c>
      <c r="D163" s="72">
        <f t="shared" si="25"/>
        <v>-36.666666666666671</v>
      </c>
      <c r="E163" s="117">
        <v>2167</v>
      </c>
      <c r="F163" s="72">
        <f t="shared" si="26"/>
        <v>14.474379292128891</v>
      </c>
    </row>
    <row r="164" spans="1:12" s="1" customFormat="1" ht="12.65" customHeight="1">
      <c r="A164" s="6" t="s">
        <v>1</v>
      </c>
      <c r="B164" s="8"/>
      <c r="C164" s="35">
        <v>25</v>
      </c>
      <c r="D164" s="72">
        <f t="shared" si="25"/>
        <v>-45.652173913043484</v>
      </c>
      <c r="E164" s="117">
        <v>2243</v>
      </c>
      <c r="F164" s="72">
        <f t="shared" si="26"/>
        <v>4.1318477251624852</v>
      </c>
    </row>
    <row r="165" spans="1:12" s="1" customFormat="1" ht="12.65" customHeight="1">
      <c r="A165" s="6" t="s">
        <v>2</v>
      </c>
      <c r="B165" s="8"/>
      <c r="C165" s="117">
        <v>21</v>
      </c>
      <c r="D165" s="96">
        <f t="shared" si="25"/>
        <v>-40</v>
      </c>
      <c r="E165" s="117">
        <v>2108</v>
      </c>
      <c r="F165" s="96">
        <f t="shared" si="26"/>
        <v>3.5363457760314354</v>
      </c>
    </row>
    <row r="166" spans="1:12" s="1" customFormat="1" ht="12.65" customHeight="1">
      <c r="A166" s="6" t="s">
        <v>3</v>
      </c>
      <c r="B166" s="8"/>
      <c r="C166" s="35">
        <v>29</v>
      </c>
      <c r="D166" s="96">
        <f t="shared" si="25"/>
        <v>52.631578947368432</v>
      </c>
      <c r="E166" s="117">
        <v>2306</v>
      </c>
      <c r="F166" s="96">
        <f t="shared" si="26"/>
        <v>7.6061595893607059</v>
      </c>
      <c r="I166" s="35"/>
      <c r="J166" s="71"/>
      <c r="K166" s="35"/>
      <c r="L166" s="71"/>
    </row>
    <row r="167" spans="1:12" s="1" customFormat="1" ht="12.65" customHeight="1">
      <c r="A167" s="6" t="s">
        <v>4</v>
      </c>
      <c r="B167" s="8"/>
      <c r="C167" s="35">
        <v>19</v>
      </c>
      <c r="D167" s="96">
        <f t="shared" si="25"/>
        <v>72.727272727272734</v>
      </c>
      <c r="E167" s="117">
        <v>2082</v>
      </c>
      <c r="F167" s="96">
        <f t="shared" si="26"/>
        <v>-1.4204545454545414</v>
      </c>
    </row>
    <row r="168" spans="1:12" s="1" customFormat="1" ht="12.65" customHeight="1">
      <c r="A168" s="6" t="s">
        <v>5</v>
      </c>
      <c r="B168" s="8"/>
      <c r="C168" s="35">
        <v>13</v>
      </c>
      <c r="D168" s="96">
        <f t="shared" si="25"/>
        <v>-23.529411764705888</v>
      </c>
      <c r="E168" s="117">
        <v>2307</v>
      </c>
      <c r="F168" s="96">
        <f t="shared" si="26"/>
        <v>-2.1213406873143881</v>
      </c>
    </row>
    <row r="169" spans="1:12" s="1" customFormat="1" ht="12.65" customHeight="1">
      <c r="A169" s="6" t="s">
        <v>6</v>
      </c>
      <c r="B169" s="8"/>
      <c r="C169" s="35">
        <v>17</v>
      </c>
      <c r="D169" s="96">
        <f t="shared" si="25"/>
        <v>6.25</v>
      </c>
      <c r="E169" s="117">
        <v>2435</v>
      </c>
      <c r="F169" s="96">
        <f t="shared" si="26"/>
        <v>11.851171336701881</v>
      </c>
    </row>
    <row r="170" spans="1:12" s="1" customFormat="1" ht="12.65" customHeight="1">
      <c r="A170" s="6" t="s">
        <v>7</v>
      </c>
      <c r="B170" s="8"/>
      <c r="C170" s="35">
        <v>18</v>
      </c>
      <c r="D170" s="96">
        <f t="shared" si="25"/>
        <v>12.5</v>
      </c>
      <c r="E170" s="117">
        <v>2082</v>
      </c>
      <c r="F170" s="96">
        <f t="shared" si="26"/>
        <v>1.66015625</v>
      </c>
    </row>
    <row r="171" spans="1:12" s="1" customFormat="1" ht="12.65" customHeight="1">
      <c r="A171" s="6" t="s">
        <v>10</v>
      </c>
      <c r="B171" s="8"/>
      <c r="C171" s="35">
        <v>22</v>
      </c>
      <c r="D171" s="96">
        <f t="shared" si="25"/>
        <v>-8.3333333333333375</v>
      </c>
      <c r="E171" s="117">
        <v>2247</v>
      </c>
      <c r="F171" s="96">
        <f t="shared" si="26"/>
        <v>0.53691275167784269</v>
      </c>
    </row>
    <row r="172" spans="1:12" s="1" customFormat="1" ht="12.65" customHeight="1">
      <c r="A172" s="6" t="s">
        <v>8</v>
      </c>
      <c r="B172" s="8"/>
      <c r="C172" s="35">
        <v>13</v>
      </c>
      <c r="D172" s="96">
        <f t="shared" si="25"/>
        <v>-38.095238095238095</v>
      </c>
      <c r="E172" s="117">
        <v>2212</v>
      </c>
      <c r="F172" s="96">
        <f t="shared" si="26"/>
        <v>5.4337464251668299</v>
      </c>
    </row>
    <row r="173" spans="1:12" s="1" customFormat="1" ht="12.65" customHeight="1">
      <c r="A173" s="45" t="s">
        <v>9</v>
      </c>
      <c r="B173" s="8"/>
      <c r="C173" s="89">
        <v>12</v>
      </c>
      <c r="D173" s="96">
        <f t="shared" si="25"/>
        <v>-61.29032258064516</v>
      </c>
      <c r="E173" s="77">
        <v>2486</v>
      </c>
      <c r="F173" s="96">
        <f t="shared" si="26"/>
        <v>1.927019270192698</v>
      </c>
    </row>
    <row r="174" spans="1:12" s="1" customFormat="1" ht="20.25" customHeight="1">
      <c r="A174" s="45" t="s">
        <v>271</v>
      </c>
      <c r="B174" s="8"/>
      <c r="C174" s="39">
        <v>14</v>
      </c>
      <c r="D174" s="72">
        <f t="shared" ref="D174:D185" si="27">(C174/C162-1)*100</f>
        <v>-46.153846153846153</v>
      </c>
      <c r="E174" s="77">
        <v>2507</v>
      </c>
      <c r="F174" s="72">
        <f t="shared" ref="F174:F185" si="28">(E174/E162-1)*100</f>
        <v>0.19984012789768801</v>
      </c>
    </row>
    <row r="175" spans="1:12" s="1" customFormat="1" ht="12.65" customHeight="1">
      <c r="A175" s="45" t="s">
        <v>0</v>
      </c>
      <c r="B175" s="8"/>
      <c r="C175" s="39">
        <v>15</v>
      </c>
      <c r="D175" s="72">
        <f t="shared" si="27"/>
        <v>-21.052631578947366</v>
      </c>
      <c r="E175" s="77">
        <v>2090</v>
      </c>
      <c r="F175" s="72">
        <f t="shared" si="28"/>
        <v>-3.5532994923857864</v>
      </c>
    </row>
    <row r="176" spans="1:12" s="1" customFormat="1" ht="12.65" customHeight="1">
      <c r="A176" s="45" t="s">
        <v>1</v>
      </c>
      <c r="B176" s="8"/>
      <c r="C176" s="39">
        <v>16</v>
      </c>
      <c r="D176" s="72">
        <f t="shared" si="27"/>
        <v>-36</v>
      </c>
      <c r="E176" s="77">
        <v>2240</v>
      </c>
      <c r="F176" s="72">
        <f t="shared" si="28"/>
        <v>-0.13374944271065115</v>
      </c>
    </row>
    <row r="177" spans="1:12" s="1" customFormat="1" ht="12.65" customHeight="1">
      <c r="A177" s="45" t="s">
        <v>2</v>
      </c>
      <c r="B177" s="8"/>
      <c r="C177" s="77">
        <v>29</v>
      </c>
      <c r="D177" s="72">
        <f t="shared" si="27"/>
        <v>38.095238095238095</v>
      </c>
      <c r="E177" s="77">
        <v>2149</v>
      </c>
      <c r="F177" s="72">
        <f t="shared" si="28"/>
        <v>1.9449715370019049</v>
      </c>
    </row>
    <row r="178" spans="1:12" s="1" customFormat="1" ht="12.65" customHeight="1">
      <c r="A178" s="45" t="s">
        <v>3</v>
      </c>
      <c r="B178" s="8"/>
      <c r="C178" s="39">
        <v>22</v>
      </c>
      <c r="D178" s="72">
        <f t="shared" si="27"/>
        <v>-24.137931034482762</v>
      </c>
      <c r="E178" s="77">
        <v>2152</v>
      </c>
      <c r="F178" s="72">
        <f t="shared" si="28"/>
        <v>-6.6782307025151759</v>
      </c>
      <c r="I178" s="35"/>
      <c r="J178" s="71"/>
      <c r="K178" s="35"/>
      <c r="L178" s="71"/>
    </row>
    <row r="179" spans="1:12" s="1" customFormat="1" ht="12.65" customHeight="1">
      <c r="A179" s="45" t="s">
        <v>4</v>
      </c>
      <c r="B179" s="8"/>
      <c r="C179" s="39">
        <v>13</v>
      </c>
      <c r="D179" s="72">
        <f t="shared" si="27"/>
        <v>-31.578947368421051</v>
      </c>
      <c r="E179" s="77">
        <v>2090</v>
      </c>
      <c r="F179" s="72">
        <f t="shared" si="28"/>
        <v>0.3842459173871271</v>
      </c>
    </row>
    <row r="180" spans="1:12" s="1" customFormat="1" ht="12.65" customHeight="1">
      <c r="A180" s="45" t="s">
        <v>5</v>
      </c>
      <c r="B180" s="8"/>
      <c r="C180" s="39">
        <v>15</v>
      </c>
      <c r="D180" s="72">
        <f t="shared" si="27"/>
        <v>15.384615384615374</v>
      </c>
      <c r="E180" s="77">
        <v>2370</v>
      </c>
      <c r="F180" s="72">
        <f t="shared" si="28"/>
        <v>2.7308192457737412</v>
      </c>
    </row>
    <row r="181" spans="1:12" s="1" customFormat="1" ht="12.65" customHeight="1">
      <c r="A181" s="45" t="s">
        <v>6</v>
      </c>
      <c r="B181" s="8"/>
      <c r="C181" s="39">
        <v>11</v>
      </c>
      <c r="D181" s="72">
        <f t="shared" si="27"/>
        <v>-35.294117647058819</v>
      </c>
      <c r="E181" s="77">
        <v>2210</v>
      </c>
      <c r="F181" s="72">
        <f t="shared" si="28"/>
        <v>-9.2402464065708401</v>
      </c>
    </row>
    <row r="182" spans="1:12" s="1" customFormat="1" ht="12.65" customHeight="1">
      <c r="A182" s="45" t="s">
        <v>7</v>
      </c>
      <c r="B182" s="8"/>
      <c r="C182" s="39">
        <v>17</v>
      </c>
      <c r="D182" s="72">
        <f t="shared" si="27"/>
        <v>-5.555555555555558</v>
      </c>
      <c r="E182" s="77">
        <v>2002</v>
      </c>
      <c r="F182" s="72">
        <f t="shared" si="28"/>
        <v>-3.8424591738712821</v>
      </c>
    </row>
    <row r="183" spans="1:12" s="1" customFormat="1" ht="12.65" customHeight="1">
      <c r="A183" s="45" t="s">
        <v>10</v>
      </c>
      <c r="B183" s="8"/>
      <c r="C183" s="39">
        <v>11</v>
      </c>
      <c r="D183" s="72">
        <f t="shared" si="27"/>
        <v>-50</v>
      </c>
      <c r="E183" s="77">
        <v>2358</v>
      </c>
      <c r="F183" s="72">
        <f t="shared" si="28"/>
        <v>4.9399198931909138</v>
      </c>
    </row>
    <row r="184" spans="1:12" s="1" customFormat="1" ht="12.65" customHeight="1">
      <c r="A184" s="45" t="s">
        <v>8</v>
      </c>
      <c r="B184" s="8"/>
      <c r="C184" s="39">
        <v>11</v>
      </c>
      <c r="D184" s="72">
        <f t="shared" si="27"/>
        <v>-15.384615384615385</v>
      </c>
      <c r="E184" s="77">
        <v>2270</v>
      </c>
      <c r="F184" s="72">
        <f t="shared" si="28"/>
        <v>2.6220614828209809</v>
      </c>
    </row>
    <row r="185" spans="1:12" s="1" customFormat="1" ht="12.65" customHeight="1">
      <c r="A185" s="45" t="s">
        <v>9</v>
      </c>
      <c r="B185" s="8"/>
      <c r="C185" s="89">
        <v>22</v>
      </c>
      <c r="D185" s="72">
        <f t="shared" si="27"/>
        <v>83.333333333333329</v>
      </c>
      <c r="E185" s="77">
        <v>2679</v>
      </c>
      <c r="F185" s="72">
        <f t="shared" si="28"/>
        <v>7.7634754625905078</v>
      </c>
    </row>
    <row r="186" spans="1:12" s="1" customFormat="1" ht="20.25" customHeight="1">
      <c r="A186" s="45" t="s">
        <v>297</v>
      </c>
      <c r="B186" s="8"/>
      <c r="C186" s="39">
        <v>11</v>
      </c>
      <c r="D186" s="72">
        <f t="shared" ref="D186:D197" si="29">(C186/C174-1)*100</f>
        <v>-21.428571428571431</v>
      </c>
      <c r="E186" s="77">
        <v>2491</v>
      </c>
      <c r="F186" s="72">
        <f t="shared" ref="F186:F197" si="30">(E186/E174-1)*100</f>
        <v>-0.63821300358994915</v>
      </c>
    </row>
    <row r="187" spans="1:12" s="1" customFormat="1" ht="12.65" customHeight="1">
      <c r="A187" s="45" t="s">
        <v>0</v>
      </c>
      <c r="B187" s="8"/>
      <c r="C187" s="39">
        <v>15</v>
      </c>
      <c r="D187" s="72">
        <f t="shared" si="29"/>
        <v>0</v>
      </c>
      <c r="E187" s="77">
        <v>2176</v>
      </c>
      <c r="F187" s="72">
        <f t="shared" si="30"/>
        <v>4.1148325358851601</v>
      </c>
    </row>
    <row r="188" spans="1:12" s="1" customFormat="1" ht="12.65" customHeight="1">
      <c r="A188" s="45" t="s">
        <v>1</v>
      </c>
      <c r="B188" s="8"/>
      <c r="C188" s="39">
        <v>22</v>
      </c>
      <c r="D188" s="72">
        <f t="shared" si="29"/>
        <v>37.5</v>
      </c>
      <c r="E188" s="77">
        <v>2287</v>
      </c>
      <c r="F188" s="72">
        <f t="shared" si="30"/>
        <v>2.0982142857142838</v>
      </c>
    </row>
    <row r="189" spans="1:12" s="1" customFormat="1" ht="12.65" customHeight="1">
      <c r="A189" s="45" t="s">
        <v>2</v>
      </c>
      <c r="B189" s="8"/>
      <c r="C189" s="39">
        <v>13</v>
      </c>
      <c r="D189" s="72">
        <f t="shared" si="29"/>
        <v>-55.172413793103445</v>
      </c>
      <c r="E189" s="77">
        <v>2200</v>
      </c>
      <c r="F189" s="72">
        <f t="shared" si="30"/>
        <v>2.3731968357375566</v>
      </c>
    </row>
    <row r="190" spans="1:12" s="1" customFormat="1" ht="12.65" customHeight="1">
      <c r="A190" s="45" t="s">
        <v>3</v>
      </c>
      <c r="B190" s="8"/>
      <c r="C190" s="39">
        <v>22</v>
      </c>
      <c r="D190" s="72">
        <f t="shared" si="29"/>
        <v>0</v>
      </c>
      <c r="E190" s="77">
        <v>2314</v>
      </c>
      <c r="F190" s="72">
        <f t="shared" si="30"/>
        <v>7.5278810408921926</v>
      </c>
      <c r="I190" s="35"/>
      <c r="J190" s="71"/>
      <c r="K190" s="35"/>
      <c r="L190" s="71"/>
    </row>
    <row r="191" spans="1:12" s="1" customFormat="1" ht="12.65" customHeight="1">
      <c r="A191" s="45" t="s">
        <v>4</v>
      </c>
      <c r="B191" s="8"/>
      <c r="C191" s="39">
        <v>16</v>
      </c>
      <c r="D191" s="72">
        <f t="shared" si="29"/>
        <v>23.076923076923084</v>
      </c>
      <c r="E191" s="77">
        <v>1992</v>
      </c>
      <c r="F191" s="72">
        <f t="shared" si="30"/>
        <v>-4.6889952153110093</v>
      </c>
    </row>
    <row r="192" spans="1:12" s="1" customFormat="1" ht="12.65" customHeight="1">
      <c r="A192" s="45" t="s">
        <v>5</v>
      </c>
      <c r="B192" s="8"/>
      <c r="C192" s="39">
        <v>4</v>
      </c>
      <c r="D192" s="72">
        <f t="shared" si="29"/>
        <v>-73.333333333333343</v>
      </c>
      <c r="E192" s="77">
        <v>2303</v>
      </c>
      <c r="F192" s="72">
        <f t="shared" si="30"/>
        <v>-2.8270042194092793</v>
      </c>
    </row>
    <row r="193" spans="1:6" s="1" customFormat="1" ht="12.65" customHeight="1">
      <c r="A193" s="45" t="s">
        <v>6</v>
      </c>
      <c r="B193" s="8"/>
      <c r="C193" s="39">
        <v>15</v>
      </c>
      <c r="D193" s="72">
        <f t="shared" si="29"/>
        <v>36.363636363636353</v>
      </c>
      <c r="E193" s="77">
        <v>2539</v>
      </c>
      <c r="F193" s="72">
        <f t="shared" si="30"/>
        <v>14.88687782805429</v>
      </c>
    </row>
    <row r="194" spans="1:6" s="1" customFormat="1" ht="12.65" customHeight="1">
      <c r="A194" s="45" t="s">
        <v>7</v>
      </c>
      <c r="B194" s="8"/>
      <c r="C194" s="39">
        <v>21</v>
      </c>
      <c r="D194" s="72">
        <f t="shared" si="29"/>
        <v>23.529411764705888</v>
      </c>
      <c r="E194" s="77">
        <v>2091</v>
      </c>
      <c r="F194" s="72">
        <f t="shared" si="30"/>
        <v>4.445554445554456</v>
      </c>
    </row>
    <row r="195" spans="1:6" s="1" customFormat="1" ht="12.65" customHeight="1">
      <c r="A195" s="45" t="s">
        <v>10</v>
      </c>
      <c r="B195" s="8"/>
      <c r="C195" s="39">
        <v>18</v>
      </c>
      <c r="D195" s="72">
        <f t="shared" si="29"/>
        <v>63.636363636363647</v>
      </c>
      <c r="E195" s="77">
        <v>2162</v>
      </c>
      <c r="F195" s="72">
        <f t="shared" si="30"/>
        <v>-8.3121289228159423</v>
      </c>
    </row>
    <row r="196" spans="1:6" s="1" customFormat="1" ht="12.65" customHeight="1">
      <c r="A196" s="45" t="s">
        <v>8</v>
      </c>
      <c r="B196" s="8"/>
      <c r="C196" s="39">
        <v>18</v>
      </c>
      <c r="D196" s="72">
        <f t="shared" si="29"/>
        <v>63.636363636363647</v>
      </c>
      <c r="E196" s="77">
        <v>2154</v>
      </c>
      <c r="F196" s="72">
        <f t="shared" si="30"/>
        <v>-5.1101321585903081</v>
      </c>
    </row>
    <row r="197" spans="1:6" s="1" customFormat="1" ht="12.65" customHeight="1">
      <c r="A197" s="45" t="s">
        <v>9</v>
      </c>
      <c r="B197" s="8"/>
      <c r="C197" s="89">
        <v>18</v>
      </c>
      <c r="D197" s="72">
        <f t="shared" si="29"/>
        <v>-18.181818181818176</v>
      </c>
      <c r="E197" s="77">
        <v>2432</v>
      </c>
      <c r="F197" s="72">
        <f t="shared" si="30"/>
        <v>-9.219858156028371</v>
      </c>
    </row>
    <row r="198" spans="1:6" ht="18" customHeight="1">
      <c r="A198" s="45" t="s">
        <v>308</v>
      </c>
      <c r="B198" s="97"/>
      <c r="C198" s="3">
        <v>13</v>
      </c>
      <c r="D198" s="72">
        <f t="shared" ref="D198:D211" si="31">(C198/C186-1)*100</f>
        <v>18.181818181818187</v>
      </c>
      <c r="E198" s="3">
        <v>2451</v>
      </c>
      <c r="F198" s="72">
        <f t="shared" ref="F198:F211" si="32">(E198/E186-1)*100</f>
        <v>-1.6057808109193106</v>
      </c>
    </row>
    <row r="199" spans="1:6">
      <c r="A199" s="45" t="s">
        <v>221</v>
      </c>
      <c r="B199" s="97"/>
      <c r="C199" s="3">
        <v>10</v>
      </c>
      <c r="D199" s="72">
        <f t="shared" si="31"/>
        <v>-33.333333333333336</v>
      </c>
      <c r="E199" s="3">
        <v>2278</v>
      </c>
      <c r="F199" s="72">
        <f t="shared" si="32"/>
        <v>4.6875</v>
      </c>
    </row>
    <row r="200" spans="1:6">
      <c r="A200" s="45" t="s">
        <v>223</v>
      </c>
      <c r="B200" s="97"/>
      <c r="C200" s="3">
        <v>16</v>
      </c>
      <c r="D200" s="72">
        <f t="shared" si="31"/>
        <v>-27.27272727272727</v>
      </c>
      <c r="E200" s="3">
        <v>2304</v>
      </c>
      <c r="F200" s="72">
        <f t="shared" si="32"/>
        <v>0.74333187581985261</v>
      </c>
    </row>
    <row r="201" spans="1:6">
      <c r="A201" s="45" t="s">
        <v>224</v>
      </c>
      <c r="B201" s="97"/>
      <c r="C201" s="3">
        <v>10</v>
      </c>
      <c r="D201" s="72">
        <f t="shared" si="31"/>
        <v>-23.076923076923073</v>
      </c>
      <c r="E201" s="3">
        <v>2095</v>
      </c>
      <c r="F201" s="72">
        <f t="shared" si="32"/>
        <v>-4.7727272727272734</v>
      </c>
    </row>
    <row r="202" spans="1:6">
      <c r="A202" s="45" t="s">
        <v>241</v>
      </c>
      <c r="B202" s="97"/>
      <c r="C202" s="3">
        <v>11</v>
      </c>
      <c r="D202" s="72">
        <f t="shared" si="31"/>
        <v>-50</v>
      </c>
      <c r="E202" s="3">
        <v>2058</v>
      </c>
      <c r="F202" s="72">
        <f t="shared" si="32"/>
        <v>-11.063094209161628</v>
      </c>
    </row>
    <row r="203" spans="1:6">
      <c r="A203" s="45" t="s">
        <v>242</v>
      </c>
      <c r="B203" s="97"/>
      <c r="C203" s="3">
        <v>9</v>
      </c>
      <c r="D203" s="72">
        <f t="shared" si="31"/>
        <v>-43.75</v>
      </c>
      <c r="E203" s="3">
        <v>2039</v>
      </c>
      <c r="F203" s="72">
        <f t="shared" si="32"/>
        <v>2.3594377510040232</v>
      </c>
    </row>
    <row r="204" spans="1:6">
      <c r="A204" s="45" t="s">
        <v>243</v>
      </c>
      <c r="B204" s="97"/>
      <c r="C204" s="3">
        <v>11</v>
      </c>
      <c r="D204" s="72">
        <f t="shared" si="31"/>
        <v>175</v>
      </c>
      <c r="E204" s="3">
        <v>2361</v>
      </c>
      <c r="F204" s="72">
        <f t="shared" si="32"/>
        <v>2.518454190186703</v>
      </c>
    </row>
    <row r="205" spans="1:6">
      <c r="A205" s="45" t="s">
        <v>244</v>
      </c>
      <c r="B205" s="97"/>
      <c r="C205" s="3">
        <v>17</v>
      </c>
      <c r="D205" s="72">
        <f t="shared" si="31"/>
        <v>13.33333333333333</v>
      </c>
      <c r="E205" s="3">
        <v>2362</v>
      </c>
      <c r="F205" s="72">
        <f t="shared" si="32"/>
        <v>-6.971248523040563</v>
      </c>
    </row>
    <row r="206" spans="1:6">
      <c r="A206" s="45" t="s">
        <v>245</v>
      </c>
      <c r="B206" s="97"/>
      <c r="C206" s="3">
        <v>11</v>
      </c>
      <c r="D206" s="72">
        <f t="shared" si="31"/>
        <v>-47.619047619047613</v>
      </c>
      <c r="E206" s="3">
        <v>2089</v>
      </c>
      <c r="F206" s="72">
        <f t="shared" si="32"/>
        <v>-9.5648015303684275E-2</v>
      </c>
    </row>
    <row r="207" spans="1:6">
      <c r="A207" s="45" t="s">
        <v>246</v>
      </c>
      <c r="B207" s="97"/>
      <c r="C207" s="3">
        <v>16</v>
      </c>
      <c r="D207" s="72">
        <f t="shared" si="31"/>
        <v>-11.111111111111116</v>
      </c>
      <c r="E207" s="3">
        <v>2340</v>
      </c>
      <c r="F207" s="72">
        <f t="shared" si="32"/>
        <v>8.2331174838112808</v>
      </c>
    </row>
    <row r="208" spans="1:6">
      <c r="A208" s="45" t="s">
        <v>247</v>
      </c>
      <c r="B208" s="97"/>
      <c r="C208" s="3">
        <v>5</v>
      </c>
      <c r="D208" s="72">
        <f t="shared" si="31"/>
        <v>-72.222222222222214</v>
      </c>
      <c r="E208" s="3">
        <v>2227</v>
      </c>
      <c r="F208" s="72">
        <f t="shared" si="32"/>
        <v>3.3890436397400192</v>
      </c>
    </row>
    <row r="209" spans="1:6">
      <c r="A209" s="45" t="s">
        <v>248</v>
      </c>
      <c r="B209" s="97"/>
      <c r="C209" s="212">
        <v>9</v>
      </c>
      <c r="D209" s="96">
        <f t="shared" si="31"/>
        <v>-50</v>
      </c>
      <c r="E209" s="211">
        <v>2540</v>
      </c>
      <c r="F209" s="96">
        <f t="shared" si="32"/>
        <v>4.4407894736842035</v>
      </c>
    </row>
    <row r="210" spans="1:6" s="16" customFormat="1" ht="18" customHeight="1">
      <c r="A210" s="45" t="s">
        <v>360</v>
      </c>
      <c r="B210" s="97"/>
      <c r="C210" s="16">
        <v>16</v>
      </c>
      <c r="D210" s="72">
        <f t="shared" si="31"/>
        <v>23.076923076923084</v>
      </c>
      <c r="E210" s="16">
        <v>2562</v>
      </c>
      <c r="F210" s="72">
        <f t="shared" si="32"/>
        <v>4.5287637698898431</v>
      </c>
    </row>
    <row r="211" spans="1:6" s="16" customFormat="1">
      <c r="A211" s="45" t="s">
        <v>221</v>
      </c>
      <c r="B211" s="97"/>
      <c r="C211" s="16">
        <v>19</v>
      </c>
      <c r="D211" s="72">
        <f t="shared" si="31"/>
        <v>89.999999999999986</v>
      </c>
      <c r="E211" s="16">
        <v>2270</v>
      </c>
      <c r="F211" s="72">
        <f t="shared" si="32"/>
        <v>-0.35118525021948788</v>
      </c>
    </row>
    <row r="212" spans="1:6" s="16" customFormat="1">
      <c r="A212" s="45" t="s">
        <v>223</v>
      </c>
      <c r="B212" s="97"/>
      <c r="C212" s="16">
        <v>22</v>
      </c>
      <c r="D212" s="72">
        <f t="shared" ref="D212:D217" si="33">(C212/C200-1)*100</f>
        <v>37.5</v>
      </c>
      <c r="E212" s="16">
        <v>2390</v>
      </c>
      <c r="F212" s="72">
        <f t="shared" ref="F212:F217" si="34">(E212/E200-1)*100</f>
        <v>3.732638888888884</v>
      </c>
    </row>
    <row r="213" spans="1:6" s="16" customFormat="1">
      <c r="A213" s="45" t="s">
        <v>224</v>
      </c>
      <c r="B213" s="97"/>
      <c r="C213" s="16">
        <v>13</v>
      </c>
      <c r="D213" s="72">
        <f t="shared" si="33"/>
        <v>30.000000000000004</v>
      </c>
      <c r="E213" s="16">
        <v>2254</v>
      </c>
      <c r="F213" s="72">
        <f t="shared" si="34"/>
        <v>7.5894988066825819</v>
      </c>
    </row>
    <row r="214" spans="1:6" s="16" customFormat="1">
      <c r="A214" s="45" t="s">
        <v>241</v>
      </c>
      <c r="B214" s="97"/>
      <c r="C214" s="16">
        <v>25</v>
      </c>
      <c r="D214" s="72">
        <f t="shared" si="33"/>
        <v>127.27272727272729</v>
      </c>
      <c r="E214" s="16">
        <v>2285</v>
      </c>
      <c r="F214" s="72">
        <f t="shared" si="34"/>
        <v>11.030126336248781</v>
      </c>
    </row>
    <row r="215" spans="1:6" s="16" customFormat="1">
      <c r="A215" s="45" t="s">
        <v>242</v>
      </c>
      <c r="B215" s="97"/>
      <c r="C215" s="239">
        <v>21</v>
      </c>
      <c r="D215" s="237">
        <f t="shared" si="33"/>
        <v>133.33333333333334</v>
      </c>
      <c r="E215" s="239">
        <v>2186</v>
      </c>
      <c r="F215" s="237">
        <f t="shared" si="34"/>
        <v>7.2094163805787259</v>
      </c>
    </row>
    <row r="216" spans="1:6" s="16" customFormat="1">
      <c r="A216" s="45" t="s">
        <v>243</v>
      </c>
      <c r="B216" s="97"/>
      <c r="C216" s="239">
        <v>12</v>
      </c>
      <c r="D216" s="237">
        <f t="shared" si="33"/>
        <v>9.0909090909090828</v>
      </c>
      <c r="E216" s="239">
        <v>2523</v>
      </c>
      <c r="F216" s="237">
        <f t="shared" si="34"/>
        <v>6.8614993646759936</v>
      </c>
    </row>
    <row r="217" spans="1:6" s="16" customFormat="1">
      <c r="A217" s="45" t="s">
        <v>244</v>
      </c>
      <c r="B217" s="97"/>
      <c r="C217" s="16">
        <v>11</v>
      </c>
      <c r="D217" s="237">
        <f t="shared" si="33"/>
        <v>-35.294117647058819</v>
      </c>
      <c r="E217" s="16">
        <v>2503</v>
      </c>
      <c r="F217" s="237">
        <f t="shared" si="34"/>
        <v>5.9695173581710392</v>
      </c>
    </row>
    <row r="218" spans="1:6" s="16" customFormat="1">
      <c r="A218" s="45" t="s">
        <v>245</v>
      </c>
      <c r="B218" s="97"/>
      <c r="C218" s="16">
        <v>16</v>
      </c>
      <c r="D218" s="237">
        <f>(C218/C206-1)*100</f>
        <v>45.45454545454546</v>
      </c>
      <c r="E218" s="16">
        <v>2164</v>
      </c>
      <c r="F218" s="237">
        <f>(E218/E206-1)*100</f>
        <v>3.59023456199139</v>
      </c>
    </row>
    <row r="219" spans="1:6" s="16" customFormat="1">
      <c r="A219" s="45" t="s">
        <v>246</v>
      </c>
      <c r="B219" s="97"/>
      <c r="C219" s="16">
        <v>4</v>
      </c>
      <c r="D219" s="237">
        <f>(C219/C207-1)*100</f>
        <v>-75</v>
      </c>
      <c r="E219" s="16">
        <v>2418</v>
      </c>
      <c r="F219" s="237">
        <f>(E219/E207-1)*100</f>
        <v>3.3333333333333437</v>
      </c>
    </row>
    <row r="220" spans="1:6" s="16" customFormat="1">
      <c r="A220" s="45" t="s">
        <v>247</v>
      </c>
      <c r="B220" s="97"/>
      <c r="C220" s="16">
        <v>9</v>
      </c>
      <c r="D220" s="237">
        <f>(C220/C208-1)*100</f>
        <v>80</v>
      </c>
      <c r="E220" s="16">
        <v>2342</v>
      </c>
      <c r="F220" s="237">
        <f>(E220/E208-1)*100</f>
        <v>5.163897620116753</v>
      </c>
    </row>
    <row r="221" spans="1:6" s="16" customFormat="1">
      <c r="A221" s="45" t="s">
        <v>248</v>
      </c>
      <c r="B221" s="97"/>
      <c r="C221" s="212">
        <v>18</v>
      </c>
      <c r="D221" s="237">
        <f>(C221/C209-1)*100</f>
        <v>100</v>
      </c>
      <c r="E221" s="211">
        <v>2615</v>
      </c>
      <c r="F221" s="237">
        <f>(E221/E209-1)*100</f>
        <v>2.9527559055118058</v>
      </c>
    </row>
    <row r="222" spans="1:6" s="16" customFormat="1" ht="18" customHeight="1">
      <c r="A222" s="45" t="s">
        <v>390</v>
      </c>
      <c r="B222" s="97"/>
      <c r="C222" s="211">
        <v>14</v>
      </c>
      <c r="D222" s="96">
        <f t="shared" ref="D222" si="35">(C222/C210-1)*100</f>
        <v>-12.5</v>
      </c>
      <c r="E222" s="16">
        <v>2816</v>
      </c>
      <c r="F222" s="72">
        <f t="shared" ref="F222" si="36">(E222/E210-1)*100</f>
        <v>9.9141295862607457</v>
      </c>
    </row>
    <row r="223" spans="1:6" s="16" customFormat="1">
      <c r="A223" s="45" t="s">
        <v>221</v>
      </c>
      <c r="B223" s="97"/>
      <c r="C223" s="211">
        <v>26</v>
      </c>
      <c r="D223" s="96">
        <f t="shared" ref="D223" si="37">(C223/C211-1)*100</f>
        <v>36.842105263157897</v>
      </c>
      <c r="E223" s="16">
        <v>2447</v>
      </c>
      <c r="F223" s="72">
        <f t="shared" ref="F223" si="38">(E223/E211-1)*100</f>
        <v>7.7973568281938244</v>
      </c>
    </row>
    <row r="224" spans="1:6" s="16" customFormat="1">
      <c r="A224" s="45" t="s">
        <v>223</v>
      </c>
      <c r="B224" s="97"/>
      <c r="C224" s="211">
        <v>18</v>
      </c>
      <c r="D224" s="96">
        <f t="shared" ref="D224" si="39">(C224/C212-1)*100</f>
        <v>-18.181818181818176</v>
      </c>
      <c r="E224" s="16">
        <v>2390</v>
      </c>
      <c r="F224" s="72">
        <f t="shared" ref="F224" si="40">(E224/E212-1)*100</f>
        <v>0</v>
      </c>
    </row>
    <row r="225" spans="1:6" s="16" customFormat="1">
      <c r="A225" s="45" t="s">
        <v>224</v>
      </c>
      <c r="B225" s="97"/>
      <c r="C225" s="211">
        <v>25</v>
      </c>
      <c r="D225" s="96">
        <f t="shared" ref="D225" si="41">(C225/C213-1)*100</f>
        <v>92.307692307692307</v>
      </c>
      <c r="E225" s="16">
        <v>2257</v>
      </c>
      <c r="F225" s="72">
        <f t="shared" ref="F225" si="42">(E225/E213-1)*100</f>
        <v>0.13309671694765601</v>
      </c>
    </row>
    <row r="226" spans="1:6" s="16" customFormat="1">
      <c r="A226" s="45" t="s">
        <v>241</v>
      </c>
      <c r="B226" s="97"/>
      <c r="C226" s="211">
        <v>15</v>
      </c>
      <c r="D226" s="96">
        <f t="shared" ref="D226" si="43">(C226/C214-1)*100</f>
        <v>-40</v>
      </c>
      <c r="E226" s="16">
        <v>2160</v>
      </c>
      <c r="F226" s="72">
        <f t="shared" ref="F226" si="44">(E226/E214-1)*100</f>
        <v>-5.4704595185995579</v>
      </c>
    </row>
    <row r="227" spans="1:6" s="16" customFormat="1">
      <c r="A227" s="45" t="s">
        <v>242</v>
      </c>
      <c r="B227" s="97"/>
      <c r="C227" s="211">
        <v>9</v>
      </c>
      <c r="D227" s="96">
        <f t="shared" ref="D227" si="45">(C227/C215-1)*100</f>
        <v>-57.142857142857139</v>
      </c>
      <c r="E227" s="16">
        <v>2125</v>
      </c>
      <c r="F227" s="72">
        <f t="shared" ref="F227" si="46">(E227/E215-1)*100</f>
        <v>-2.7904849039341317</v>
      </c>
    </row>
    <row r="228" spans="1:6" s="16" customFormat="1">
      <c r="A228" s="45" t="s">
        <v>243</v>
      </c>
      <c r="B228" s="97"/>
      <c r="C228" s="211">
        <v>13</v>
      </c>
      <c r="D228" s="96">
        <f t="shared" ref="D228" si="47">(C228/C216-1)*100</f>
        <v>8.333333333333325</v>
      </c>
      <c r="E228" s="16">
        <v>2916</v>
      </c>
      <c r="F228" s="72">
        <f t="shared" ref="F228" si="48">(E228/E216-1)*100</f>
        <v>15.576694411414982</v>
      </c>
    </row>
    <row r="229" spans="1:6" s="16" customFormat="1">
      <c r="A229" s="45" t="s">
        <v>244</v>
      </c>
      <c r="B229" s="97"/>
      <c r="C229" s="211">
        <v>14</v>
      </c>
      <c r="D229" s="96">
        <f t="shared" ref="D229" si="49">(C229/C217-1)*100</f>
        <v>27.27272727272727</v>
      </c>
      <c r="E229" s="16">
        <v>2658</v>
      </c>
      <c r="F229" s="72">
        <f t="shared" ref="F229" si="50">(E229/E217-1)*100</f>
        <v>6.192568917299246</v>
      </c>
    </row>
    <row r="230" spans="1:6" s="16" customFormat="1">
      <c r="A230" s="45" t="s">
        <v>245</v>
      </c>
      <c r="B230" s="97"/>
      <c r="C230" s="211">
        <v>7</v>
      </c>
      <c r="D230" s="96">
        <f t="shared" ref="D230" si="51">(C230/C218-1)*100</f>
        <v>-56.25</v>
      </c>
      <c r="E230" s="16">
        <v>2105</v>
      </c>
      <c r="F230" s="72">
        <f t="shared" ref="F230" si="52">(E230/E218-1)*100</f>
        <v>-2.7264325323475003</v>
      </c>
    </row>
    <row r="231" spans="1:6" s="16" customFormat="1">
      <c r="A231" s="45" t="s">
        <v>246</v>
      </c>
      <c r="B231" s="97"/>
      <c r="C231" s="211">
        <v>15</v>
      </c>
      <c r="D231" s="96">
        <f>(C231/C219-1)*100</f>
        <v>275</v>
      </c>
      <c r="E231" s="16">
        <v>2494</v>
      </c>
      <c r="F231" s="72">
        <f t="shared" ref="F231" si="53">(E231/E219-1)*100</f>
        <v>3.1430934656741183</v>
      </c>
    </row>
    <row r="232" spans="1:6" s="16" customFormat="1">
      <c r="A232" s="45" t="s">
        <v>247</v>
      </c>
      <c r="B232" s="97"/>
      <c r="C232" s="211">
        <v>14</v>
      </c>
      <c r="D232" s="96">
        <f>(C232/C220-1)*100</f>
        <v>55.555555555555557</v>
      </c>
      <c r="E232" s="16">
        <v>2265</v>
      </c>
      <c r="F232" s="72">
        <f t="shared" ref="F232:F234" si="54">(E232/E220-1)*100</f>
        <v>-3.2877882152006821</v>
      </c>
    </row>
    <row r="233" spans="1:6" s="16" customFormat="1">
      <c r="A233" s="129" t="s">
        <v>248</v>
      </c>
      <c r="B233" s="285"/>
      <c r="C233" s="286">
        <v>10</v>
      </c>
      <c r="D233" s="96">
        <f>(C233/C221-1)*100</f>
        <v>-44.444444444444443</v>
      </c>
      <c r="E233" s="287">
        <v>2504</v>
      </c>
      <c r="F233" s="72">
        <f t="shared" si="54"/>
        <v>-4.2447418738049691</v>
      </c>
    </row>
    <row r="234" spans="1:6" s="16" customFormat="1" ht="18" customHeight="1">
      <c r="A234" s="45" t="s">
        <v>404</v>
      </c>
      <c r="B234" s="97"/>
      <c r="C234" s="211">
        <v>9</v>
      </c>
      <c r="D234" s="96">
        <f t="shared" ref="D234" si="55">(C234/C222-1)*100</f>
        <v>-35.714285714285708</v>
      </c>
      <c r="E234" s="16">
        <v>2916</v>
      </c>
      <c r="F234" s="72">
        <f t="shared" si="54"/>
        <v>3.5511363636363535</v>
      </c>
    </row>
    <row r="235" spans="1:6" s="16" customFormat="1">
      <c r="A235" s="45" t="s">
        <v>221</v>
      </c>
      <c r="B235" s="97"/>
      <c r="C235" s="211">
        <v>15</v>
      </c>
      <c r="D235" s="96">
        <f t="shared" ref="D235" si="56">(C235/C223-1)*100</f>
        <v>-42.307692307692314</v>
      </c>
      <c r="E235" s="16">
        <v>2186</v>
      </c>
      <c r="F235" s="72">
        <f t="shared" ref="F235:F244" si="57">(E235/E223-1)*100</f>
        <v>-10.666121781773597</v>
      </c>
    </row>
    <row r="236" spans="1:6" s="16" customFormat="1">
      <c r="A236" s="45" t="s">
        <v>223</v>
      </c>
      <c r="B236" s="97"/>
      <c r="C236" s="211">
        <v>15</v>
      </c>
      <c r="D236" s="96">
        <f t="shared" ref="D236" si="58">(C236/C224-1)*100</f>
        <v>-16.666666666666664</v>
      </c>
      <c r="E236" s="16">
        <v>2284</v>
      </c>
      <c r="F236" s="96">
        <f t="shared" si="57"/>
        <v>-4.4351464435146486</v>
      </c>
    </row>
    <row r="237" spans="1:6" s="16" customFormat="1">
      <c r="A237" s="45" t="s">
        <v>224</v>
      </c>
      <c r="B237" s="97"/>
      <c r="C237" s="211">
        <v>23</v>
      </c>
      <c r="D237" s="96">
        <f t="shared" ref="D237" si="59">(C237/C225-1)*100</f>
        <v>-7.9999999999999964</v>
      </c>
      <c r="E237" s="16">
        <v>2328</v>
      </c>
      <c r="F237" s="96">
        <f t="shared" si="57"/>
        <v>3.1457687195392214</v>
      </c>
    </row>
    <row r="238" spans="1:6" s="16" customFormat="1">
      <c r="A238" s="6" t="s">
        <v>427</v>
      </c>
      <c r="B238" s="97"/>
      <c r="C238" s="211">
        <v>17</v>
      </c>
      <c r="D238" s="96">
        <f t="shared" ref="D238" si="60">(C238/C226-1)*100</f>
        <v>13.33333333333333</v>
      </c>
      <c r="E238" s="16">
        <v>2304</v>
      </c>
      <c r="F238" s="96">
        <f t="shared" si="57"/>
        <v>6.6666666666666652</v>
      </c>
    </row>
    <row r="239" spans="1:6" s="16" customFormat="1">
      <c r="A239" s="45" t="s">
        <v>242</v>
      </c>
      <c r="B239" s="97"/>
      <c r="C239" s="211">
        <v>17</v>
      </c>
      <c r="D239" s="96">
        <f t="shared" ref="D239" si="61">(C239/C227-1)*100</f>
        <v>88.888888888888886</v>
      </c>
      <c r="E239" s="16">
        <v>2152</v>
      </c>
      <c r="F239" s="96">
        <f t="shared" si="57"/>
        <v>1.2705882352941122</v>
      </c>
    </row>
    <row r="240" spans="1:6" s="16" customFormat="1">
      <c r="A240" s="45" t="s">
        <v>243</v>
      </c>
      <c r="B240" s="97"/>
      <c r="C240" s="211">
        <v>12</v>
      </c>
      <c r="D240" s="96">
        <f t="shared" ref="D240" si="62">(C240/C228-1)*100</f>
        <v>-7.6923076923076872</v>
      </c>
      <c r="E240" s="16">
        <v>2356</v>
      </c>
      <c r="F240" s="96">
        <f t="shared" si="57"/>
        <v>-19.204389574759951</v>
      </c>
    </row>
    <row r="241" spans="1:6" s="16" customFormat="1">
      <c r="A241" s="45" t="s">
        <v>244</v>
      </c>
      <c r="B241" s="97"/>
      <c r="C241" s="211">
        <v>16</v>
      </c>
      <c r="D241" s="96">
        <f t="shared" ref="D241" si="63">(C241/C229-1)*100</f>
        <v>14.285714285714279</v>
      </c>
      <c r="E241" s="16">
        <v>2735</v>
      </c>
      <c r="F241" s="96">
        <f t="shared" si="57"/>
        <v>2.8969149736643995</v>
      </c>
    </row>
    <row r="242" spans="1:6" s="16" customFormat="1">
      <c r="A242" s="45" t="s">
        <v>245</v>
      </c>
      <c r="B242" s="97"/>
      <c r="C242" s="211">
        <v>16</v>
      </c>
      <c r="D242" s="96">
        <f t="shared" ref="D242" si="64">(C242/C230-1)*100</f>
        <v>128.57142857142856</v>
      </c>
      <c r="E242" s="16">
        <v>2364</v>
      </c>
      <c r="F242" s="96">
        <f t="shared" si="57"/>
        <v>12.304038004750595</v>
      </c>
    </row>
    <row r="243" spans="1:6" s="16" customFormat="1">
      <c r="A243" s="45" t="s">
        <v>246</v>
      </c>
      <c r="B243" s="97"/>
      <c r="C243" s="211">
        <v>10</v>
      </c>
      <c r="D243" s="96">
        <f t="shared" ref="D243" si="65">(C243/C231-1)*100</f>
        <v>-33.333333333333336</v>
      </c>
      <c r="E243" s="16">
        <v>2256</v>
      </c>
      <c r="F243" s="96">
        <f t="shared" si="57"/>
        <v>-9.5429029671210923</v>
      </c>
    </row>
    <row r="244" spans="1:6" s="16" customFormat="1">
      <c r="A244" s="45" t="s">
        <v>247</v>
      </c>
      <c r="B244" s="97"/>
      <c r="C244" s="211">
        <v>13</v>
      </c>
      <c r="D244" s="96">
        <f t="shared" ref="D244" si="66">(C244/C232-1)*100</f>
        <v>-7.1428571428571397</v>
      </c>
      <c r="E244" s="16">
        <v>2400</v>
      </c>
      <c r="F244" s="96">
        <f t="shared" si="57"/>
        <v>5.9602649006622599</v>
      </c>
    </row>
    <row r="245" spans="1:6" s="16" customFormat="1">
      <c r="A245" s="45" t="s">
        <v>248</v>
      </c>
      <c r="B245" s="97"/>
      <c r="C245" s="212">
        <v>13</v>
      </c>
      <c r="D245" s="96">
        <f>(C245/C233-1)*100</f>
        <v>30.000000000000004</v>
      </c>
      <c r="E245" s="16">
        <v>2706</v>
      </c>
      <c r="F245" s="96">
        <f>(E245/E233-1)*100</f>
        <v>8.0670926517571786</v>
      </c>
    </row>
    <row r="246" spans="1:6" s="16" customFormat="1" ht="15" customHeight="1">
      <c r="A246" s="45" t="s">
        <v>418</v>
      </c>
      <c r="B246" s="97"/>
      <c r="C246" s="211">
        <v>18</v>
      </c>
      <c r="D246" s="96">
        <f t="shared" ref="D246:D263" si="67">(C246/C234-1)*100</f>
        <v>100</v>
      </c>
      <c r="E246" s="16">
        <v>2675</v>
      </c>
      <c r="F246" s="96">
        <f t="shared" ref="F246:F263" si="68">(E246/E234-1)*100</f>
        <v>-8.2647462277091854</v>
      </c>
    </row>
    <row r="247" spans="1:6" s="16" customFormat="1">
      <c r="A247" s="45" t="s">
        <v>438</v>
      </c>
      <c r="B247" s="97"/>
      <c r="C247" s="211">
        <v>25</v>
      </c>
      <c r="D247" s="96">
        <f t="shared" si="67"/>
        <v>66.666666666666671</v>
      </c>
      <c r="E247" s="16">
        <v>2347</v>
      </c>
      <c r="F247" s="96">
        <f t="shared" si="68"/>
        <v>7.3650503202195683</v>
      </c>
    </row>
    <row r="248" spans="1:6" s="16" customFormat="1">
      <c r="A248" s="45" t="s">
        <v>223</v>
      </c>
      <c r="B248" s="97"/>
      <c r="C248" s="211">
        <v>20</v>
      </c>
      <c r="D248" s="96">
        <f t="shared" si="67"/>
        <v>33.333333333333329</v>
      </c>
      <c r="E248" s="16">
        <v>2116</v>
      </c>
      <c r="F248" s="96">
        <f t="shared" si="68"/>
        <v>-7.35551663747811</v>
      </c>
    </row>
    <row r="249" spans="1:6" s="16" customFormat="1">
      <c r="A249" s="45" t="s">
        <v>224</v>
      </c>
      <c r="B249" s="97"/>
      <c r="C249" s="211">
        <v>21</v>
      </c>
      <c r="D249" s="96">
        <f t="shared" si="67"/>
        <v>-8.6956521739130483</v>
      </c>
      <c r="E249" s="16">
        <v>1800</v>
      </c>
      <c r="F249" s="96">
        <f t="shared" si="68"/>
        <v>-22.680412371134018</v>
      </c>
    </row>
    <row r="250" spans="1:6" s="16" customFormat="1">
      <c r="A250" s="45" t="s">
        <v>439</v>
      </c>
      <c r="B250" s="97"/>
      <c r="C250" s="211">
        <v>21</v>
      </c>
      <c r="D250" s="96">
        <f t="shared" si="67"/>
        <v>23.529411764705888</v>
      </c>
      <c r="E250" s="16">
        <v>1828</v>
      </c>
      <c r="F250" s="96">
        <f t="shared" si="68"/>
        <v>-20.659722222222221</v>
      </c>
    </row>
    <row r="251" spans="1:6" s="16" customFormat="1">
      <c r="A251" s="45" t="s">
        <v>242</v>
      </c>
      <c r="B251" s="97"/>
      <c r="C251" s="211">
        <v>16</v>
      </c>
      <c r="D251" s="96">
        <f t="shared" si="67"/>
        <v>-5.8823529411764719</v>
      </c>
      <c r="E251" s="16">
        <v>1998</v>
      </c>
      <c r="F251" s="96">
        <f t="shared" si="68"/>
        <v>-7.1561338289962801</v>
      </c>
    </row>
    <row r="252" spans="1:6" s="16" customFormat="1">
      <c r="A252" s="45" t="s">
        <v>243</v>
      </c>
      <c r="B252" s="97"/>
      <c r="C252" s="211">
        <v>7</v>
      </c>
      <c r="D252" s="96">
        <f t="shared" si="67"/>
        <v>-41.666666666666664</v>
      </c>
      <c r="E252" s="16">
        <v>2171</v>
      </c>
      <c r="F252" s="96">
        <f t="shared" si="68"/>
        <v>-7.8522920203735191</v>
      </c>
    </row>
    <row r="253" spans="1:6" s="16" customFormat="1">
      <c r="A253" s="45" t="s">
        <v>244</v>
      </c>
      <c r="B253" s="97"/>
      <c r="C253" s="211">
        <v>20</v>
      </c>
      <c r="D253" s="96">
        <f>(C253/C241-1)*100</f>
        <v>25</v>
      </c>
      <c r="E253" s="16">
        <v>2554</v>
      </c>
      <c r="F253" s="96">
        <f t="shared" si="68"/>
        <v>-6.6179159049360115</v>
      </c>
    </row>
    <row r="254" spans="1:6" s="16" customFormat="1">
      <c r="A254" s="45" t="s">
        <v>245</v>
      </c>
      <c r="B254" s="97"/>
      <c r="C254" s="211">
        <v>7</v>
      </c>
      <c r="D254" s="96">
        <f t="shared" si="67"/>
        <v>-56.25</v>
      </c>
      <c r="E254" s="16">
        <v>2200</v>
      </c>
      <c r="F254" s="96">
        <f t="shared" si="68"/>
        <v>-6.9373942470389194</v>
      </c>
    </row>
    <row r="255" spans="1:6" s="16" customFormat="1">
      <c r="A255" s="45" t="s">
        <v>246</v>
      </c>
      <c r="B255" s="97"/>
      <c r="C255" s="211">
        <v>10</v>
      </c>
      <c r="D255" s="96">
        <f t="shared" si="67"/>
        <v>0</v>
      </c>
      <c r="E255" s="16">
        <v>2190</v>
      </c>
      <c r="F255" s="96">
        <f t="shared" si="68"/>
        <v>-2.9255319148936199</v>
      </c>
    </row>
    <row r="256" spans="1:6" s="16" customFormat="1">
      <c r="A256" s="45" t="s">
        <v>247</v>
      </c>
      <c r="B256" s="97"/>
      <c r="C256" s="211">
        <v>10</v>
      </c>
      <c r="D256" s="96">
        <f t="shared" si="67"/>
        <v>-23.076923076923073</v>
      </c>
      <c r="E256" s="16">
        <v>2270</v>
      </c>
      <c r="F256" s="96">
        <f>(E256/E244-1)*100</f>
        <v>-5.4166666666666696</v>
      </c>
    </row>
    <row r="257" spans="1:6" s="16" customFormat="1">
      <c r="A257" s="45" t="s">
        <v>248</v>
      </c>
      <c r="B257" s="97"/>
      <c r="C257" s="211">
        <v>22</v>
      </c>
      <c r="D257" s="96">
        <f t="shared" si="67"/>
        <v>69.230769230769226</v>
      </c>
      <c r="E257" s="16">
        <v>2327</v>
      </c>
      <c r="F257" s="96">
        <f t="shared" si="68"/>
        <v>-14.005912786400588</v>
      </c>
    </row>
    <row r="258" spans="1:6" s="16" customFormat="1" ht="15" customHeight="1">
      <c r="A258" s="45" t="s">
        <v>424</v>
      </c>
      <c r="B258" s="97"/>
      <c r="C258" s="211">
        <v>7</v>
      </c>
      <c r="D258" s="96">
        <f t="shared" si="67"/>
        <v>-61.111111111111114</v>
      </c>
      <c r="E258" s="16">
        <v>2267</v>
      </c>
      <c r="F258" s="96">
        <f t="shared" si="68"/>
        <v>-15.252336448598136</v>
      </c>
    </row>
    <row r="259" spans="1:6" s="16" customFormat="1">
      <c r="A259" s="45" t="s">
        <v>438</v>
      </c>
      <c r="B259" s="97"/>
      <c r="C259" s="211">
        <v>11</v>
      </c>
      <c r="D259" s="96">
        <f t="shared" si="67"/>
        <v>-56.000000000000007</v>
      </c>
      <c r="E259" s="16">
        <v>1892</v>
      </c>
      <c r="F259" s="96">
        <f t="shared" si="68"/>
        <v>-19.386450788240307</v>
      </c>
    </row>
    <row r="260" spans="1:6" s="16" customFormat="1">
      <c r="A260" s="45" t="s">
        <v>223</v>
      </c>
      <c r="B260" s="97"/>
      <c r="C260" s="211">
        <v>9</v>
      </c>
      <c r="D260" s="96">
        <f t="shared" si="67"/>
        <v>-55.000000000000007</v>
      </c>
      <c r="E260" s="16">
        <v>2170</v>
      </c>
      <c r="F260" s="96">
        <f t="shared" si="68"/>
        <v>2.5519848771266451</v>
      </c>
    </row>
    <row r="261" spans="1:6" s="16" customFormat="1">
      <c r="A261" s="45" t="s">
        <v>224</v>
      </c>
      <c r="B261" s="97"/>
      <c r="C261" s="211">
        <v>25</v>
      </c>
      <c r="D261" s="96">
        <f t="shared" si="67"/>
        <v>19.047619047619047</v>
      </c>
      <c r="E261" s="16">
        <v>2117</v>
      </c>
      <c r="F261" s="96">
        <f t="shared" si="68"/>
        <v>17.611111111111111</v>
      </c>
    </row>
    <row r="262" spans="1:6" s="16" customFormat="1">
      <c r="A262" s="45" t="s">
        <v>439</v>
      </c>
      <c r="B262" s="97"/>
      <c r="C262" s="211">
        <v>22</v>
      </c>
      <c r="D262" s="96">
        <f t="shared" si="67"/>
        <v>4.7619047619047672</v>
      </c>
      <c r="E262" s="16">
        <v>2075</v>
      </c>
      <c r="F262" s="96">
        <f t="shared" si="68"/>
        <v>13.512035010940915</v>
      </c>
    </row>
    <row r="263" spans="1:6" s="16" customFormat="1">
      <c r="A263" s="45" t="s">
        <v>447</v>
      </c>
      <c r="B263" s="97"/>
      <c r="C263" s="212">
        <v>15</v>
      </c>
      <c r="D263" s="96">
        <f t="shared" si="67"/>
        <v>-6.25</v>
      </c>
      <c r="E263" s="16">
        <v>2026</v>
      </c>
      <c r="F263" s="96">
        <f t="shared" si="68"/>
        <v>1.401401401401392</v>
      </c>
    </row>
    <row r="264" spans="1:6" s="16" customFormat="1">
      <c r="A264" s="45" t="s">
        <v>464</v>
      </c>
      <c r="B264" s="97"/>
      <c r="C264" s="212">
        <v>13</v>
      </c>
      <c r="D264" s="96">
        <f t="shared" ref="D264:D269" si="69">(C264/C252-1)*100</f>
        <v>85.714285714285722</v>
      </c>
      <c r="E264" s="16">
        <v>2308</v>
      </c>
      <c r="F264" s="96">
        <f t="shared" ref="F264:F269" si="70">(E264/E252-1)*100</f>
        <v>6.3104560110548213</v>
      </c>
    </row>
    <row r="265" spans="1:6" s="16" customFormat="1">
      <c r="A265" s="45" t="s">
        <v>244</v>
      </c>
      <c r="B265" s="97"/>
      <c r="C265" s="212">
        <v>14</v>
      </c>
      <c r="D265" s="96">
        <f t="shared" si="69"/>
        <v>-30.000000000000004</v>
      </c>
      <c r="E265" s="16">
        <v>2375</v>
      </c>
      <c r="F265" s="96">
        <f t="shared" si="70"/>
        <v>-7.0086139389193391</v>
      </c>
    </row>
    <row r="266" spans="1:6" s="16" customFormat="1">
      <c r="A266" s="45" t="s">
        <v>245</v>
      </c>
      <c r="B266" s="97"/>
      <c r="C266" s="212">
        <v>6</v>
      </c>
      <c r="D266" s="96">
        <f t="shared" si="69"/>
        <v>-14.28571428571429</v>
      </c>
      <c r="E266" s="16">
        <v>2114</v>
      </c>
      <c r="F266" s="96">
        <f t="shared" si="70"/>
        <v>-3.9090909090909065</v>
      </c>
    </row>
    <row r="267" spans="1:6" s="16" customFormat="1">
      <c r="A267" s="45" t="s">
        <v>246</v>
      </c>
      <c r="B267" s="97"/>
      <c r="C267" s="212">
        <v>10</v>
      </c>
      <c r="D267" s="96">
        <f t="shared" si="69"/>
        <v>0</v>
      </c>
      <c r="E267" s="16">
        <v>2339</v>
      </c>
      <c r="F267" s="96">
        <f t="shared" si="70"/>
        <v>6.8036529680365332</v>
      </c>
    </row>
    <row r="268" spans="1:6" s="16" customFormat="1">
      <c r="A268" s="45" t="s">
        <v>247</v>
      </c>
      <c r="B268" s="97"/>
      <c r="C268" s="212">
        <v>10</v>
      </c>
      <c r="D268" s="96">
        <f t="shared" si="69"/>
        <v>0</v>
      </c>
      <c r="E268" s="16">
        <v>2360</v>
      </c>
      <c r="F268" s="96">
        <f t="shared" si="70"/>
        <v>3.9647577092511099</v>
      </c>
    </row>
    <row r="269" spans="1:6" s="16" customFormat="1">
      <c r="A269" s="45" t="s">
        <v>248</v>
      </c>
      <c r="B269" s="97"/>
      <c r="C269" s="212">
        <v>22</v>
      </c>
      <c r="D269" s="96">
        <f t="shared" si="69"/>
        <v>0</v>
      </c>
      <c r="E269" s="16">
        <v>2524</v>
      </c>
      <c r="F269" s="96">
        <f t="shared" si="70"/>
        <v>8.4658358401375153</v>
      </c>
    </row>
    <row r="270" spans="1:6" s="16" customFormat="1" ht="14.4" customHeight="1">
      <c r="A270" s="45" t="s">
        <v>469</v>
      </c>
      <c r="B270" s="97"/>
      <c r="C270" s="212">
        <v>13</v>
      </c>
      <c r="D270" s="96">
        <f t="shared" ref="D270:D275" si="71">(C270/C258-1)*100</f>
        <v>85.714285714285722</v>
      </c>
      <c r="E270" s="16">
        <v>2562</v>
      </c>
      <c r="F270" s="96">
        <f t="shared" ref="F270:F275" si="72">(E270/E258-1)*100</f>
        <v>13.012792236435811</v>
      </c>
    </row>
    <row r="271" spans="1:6" s="16" customFormat="1" ht="12" customHeight="1">
      <c r="A271" s="45" t="s">
        <v>217</v>
      </c>
      <c r="B271" s="97"/>
      <c r="C271" s="212">
        <v>18</v>
      </c>
      <c r="D271" s="96">
        <f t="shared" si="71"/>
        <v>63.636363636363647</v>
      </c>
      <c r="E271" s="16">
        <v>2489</v>
      </c>
      <c r="F271" s="96">
        <f t="shared" si="72"/>
        <v>31.553911205074002</v>
      </c>
    </row>
    <row r="272" spans="1:6" s="16" customFormat="1" ht="12" customHeight="1">
      <c r="A272" s="45" t="s">
        <v>1</v>
      </c>
      <c r="B272" s="97"/>
      <c r="C272" s="212">
        <v>19</v>
      </c>
      <c r="D272" s="96">
        <f t="shared" si="71"/>
        <v>111.11111111111111</v>
      </c>
      <c r="E272" s="16">
        <v>2466</v>
      </c>
      <c r="F272" s="96">
        <f t="shared" si="72"/>
        <v>13.640552995391708</v>
      </c>
    </row>
    <row r="273" spans="1:6" s="16" customFormat="1" ht="12" customHeight="1">
      <c r="A273" s="45" t="s">
        <v>2</v>
      </c>
      <c r="B273" s="97"/>
      <c r="C273" s="212">
        <v>14</v>
      </c>
      <c r="D273" s="96">
        <f t="shared" si="71"/>
        <v>-43.999999999999993</v>
      </c>
      <c r="E273" s="16">
        <v>2420</v>
      </c>
      <c r="F273" s="96">
        <f t="shared" si="72"/>
        <v>14.312706660368434</v>
      </c>
    </row>
    <row r="274" spans="1:6" s="16" customFormat="1" ht="12" customHeight="1">
      <c r="A274" s="45" t="s">
        <v>3</v>
      </c>
      <c r="B274" s="97"/>
      <c r="C274" s="212">
        <v>15</v>
      </c>
      <c r="D274" s="96">
        <f t="shared" si="71"/>
        <v>-31.818181818181824</v>
      </c>
      <c r="E274" s="16">
        <v>2481</v>
      </c>
      <c r="F274" s="96">
        <f t="shared" si="72"/>
        <v>19.566265060240973</v>
      </c>
    </row>
    <row r="275" spans="1:6" s="16" customFormat="1" ht="12" customHeight="1">
      <c r="A275" s="45" t="s">
        <v>4</v>
      </c>
      <c r="B275" s="97"/>
      <c r="C275" s="212">
        <v>10</v>
      </c>
      <c r="D275" s="96">
        <f t="shared" si="71"/>
        <v>-33.333333333333336</v>
      </c>
      <c r="E275" s="16">
        <v>2560</v>
      </c>
      <c r="F275" s="96">
        <f t="shared" si="72"/>
        <v>26.357354392892397</v>
      </c>
    </row>
    <row r="276" spans="1:6" s="16" customFormat="1" ht="12" customHeight="1">
      <c r="A276" s="45" t="s">
        <v>5</v>
      </c>
      <c r="B276" s="97"/>
      <c r="C276" s="212">
        <v>12</v>
      </c>
      <c r="D276" s="96">
        <f t="shared" ref="D276" si="73">(C276/C264-1)*100</f>
        <v>-7.6923076923076872</v>
      </c>
      <c r="E276" s="16">
        <v>3102</v>
      </c>
      <c r="F276" s="96">
        <f t="shared" ref="F276" si="74">(E276/E264-1)*100</f>
        <v>34.40207972270364</v>
      </c>
    </row>
    <row r="277" spans="1:6" s="16" customFormat="1" ht="12" customHeight="1">
      <c r="A277" s="45" t="s">
        <v>6</v>
      </c>
      <c r="B277" s="97"/>
      <c r="C277" s="212">
        <v>18</v>
      </c>
      <c r="D277" s="96">
        <f t="shared" ref="D277" si="75">(C277/C265-1)*100</f>
        <v>28.57142857142858</v>
      </c>
      <c r="E277" s="211">
        <v>3289</v>
      </c>
      <c r="F277" s="96">
        <f>(E277/E265-1)*100</f>
        <v>38.484210526315785</v>
      </c>
    </row>
    <row r="278" spans="1:6" s="16" customFormat="1" ht="12" customHeight="1">
      <c r="A278" s="45" t="s">
        <v>7</v>
      </c>
      <c r="B278" s="97"/>
      <c r="C278" s="212">
        <v>10</v>
      </c>
      <c r="D278" s="96">
        <f>(C278/C266-1)*100</f>
        <v>66.666666666666671</v>
      </c>
      <c r="E278" s="211">
        <v>2593</v>
      </c>
      <c r="F278" s="96">
        <f>(E278/E266-1)*100</f>
        <v>22.658467360454114</v>
      </c>
    </row>
    <row r="279" spans="1:6" s="16" customFormat="1" ht="12" customHeight="1">
      <c r="A279" s="45" t="s">
        <v>10</v>
      </c>
      <c r="B279" s="97"/>
      <c r="C279" s="212">
        <v>14</v>
      </c>
      <c r="D279" s="96">
        <f>(C279/C267-1)*100</f>
        <v>39.999999999999993</v>
      </c>
      <c r="E279" s="211">
        <v>2677</v>
      </c>
      <c r="F279" s="96">
        <f>(E279/E267-1)*100</f>
        <v>14.450619923044039</v>
      </c>
    </row>
    <row r="280" spans="1:6" s="16" customFormat="1" ht="12" customHeight="1">
      <c r="A280" s="45" t="s">
        <v>8</v>
      </c>
      <c r="B280" s="97"/>
      <c r="C280" s="212">
        <v>10</v>
      </c>
      <c r="D280" s="96">
        <f>(C280/C268-1)*100</f>
        <v>0</v>
      </c>
      <c r="E280" s="211">
        <v>2544</v>
      </c>
      <c r="F280" s="96">
        <f>(E280/E268-1)*100</f>
        <v>7.7966101694915357</v>
      </c>
    </row>
    <row r="281" spans="1:6" s="16" customFormat="1" ht="12" customHeight="1">
      <c r="A281" s="45" t="s">
        <v>9</v>
      </c>
      <c r="B281" s="97"/>
      <c r="C281" s="212">
        <v>14</v>
      </c>
      <c r="D281" s="96">
        <f>(C281/C269-1)*100</f>
        <v>-36.363636363636367</v>
      </c>
      <c r="E281" s="211">
        <v>3202</v>
      </c>
      <c r="F281" s="96">
        <f>(E281/E269-1)*100</f>
        <v>26.862123613312193</v>
      </c>
    </row>
    <row r="282" spans="1:6" s="16" customFormat="1" ht="14.4" customHeight="1">
      <c r="A282" s="45" t="s">
        <v>1247</v>
      </c>
      <c r="B282" s="97"/>
      <c r="C282" s="212">
        <v>12</v>
      </c>
      <c r="D282" s="96">
        <f t="shared" ref="D282:D284" si="76">(C282/C270-1)*100</f>
        <v>-7.6923076923076872</v>
      </c>
      <c r="E282" s="16">
        <v>3208</v>
      </c>
      <c r="F282" s="96">
        <f t="shared" ref="F282:F284" si="77">(E282/E270-1)*100</f>
        <v>25.214676034348173</v>
      </c>
    </row>
    <row r="283" spans="1:6" s="16" customFormat="1" ht="14.4" customHeight="1">
      <c r="A283" s="45" t="s">
        <v>217</v>
      </c>
      <c r="B283" s="97"/>
      <c r="C283" s="211">
        <v>13</v>
      </c>
      <c r="D283" s="96">
        <f t="shared" si="76"/>
        <v>-27.777777777777779</v>
      </c>
      <c r="E283" s="16">
        <v>2397</v>
      </c>
      <c r="F283" s="96">
        <f t="shared" si="77"/>
        <v>-3.696263559662516</v>
      </c>
    </row>
    <row r="284" spans="1:6" s="16" customFormat="1" ht="14.4" customHeight="1">
      <c r="A284" s="45" t="s">
        <v>1260</v>
      </c>
      <c r="B284" s="97"/>
      <c r="C284" s="211">
        <v>18</v>
      </c>
      <c r="D284" s="96">
        <f t="shared" si="76"/>
        <v>-5.2631578947368478</v>
      </c>
      <c r="E284" s="16">
        <v>2628</v>
      </c>
      <c r="F284" s="96">
        <f t="shared" si="77"/>
        <v>6.5693430656934337</v>
      </c>
    </row>
    <row r="285" spans="1:6" s="16" customFormat="1" ht="14.4" customHeight="1">
      <c r="A285" s="45" t="s">
        <v>414</v>
      </c>
      <c r="B285" s="97"/>
      <c r="C285" s="211">
        <v>21</v>
      </c>
      <c r="D285" s="96">
        <f t="shared" ref="D285:D293" si="78">(C285/C273-1)*100</f>
        <v>50</v>
      </c>
      <c r="E285" s="16">
        <v>2594</v>
      </c>
      <c r="F285" s="96">
        <f t="shared" ref="F285:F289" si="79">(E285/E273-1)*100</f>
        <v>7.1900826446281041</v>
      </c>
    </row>
    <row r="286" spans="1:6" s="16" customFormat="1" ht="14.4" customHeight="1">
      <c r="A286" s="45" t="s">
        <v>44</v>
      </c>
      <c r="B286" s="97"/>
      <c r="C286" s="211">
        <v>13</v>
      </c>
      <c r="D286" s="96">
        <f t="shared" si="78"/>
        <v>-13.33333333333333</v>
      </c>
      <c r="E286" s="211">
        <v>2832</v>
      </c>
      <c r="F286" s="96">
        <f t="shared" si="79"/>
        <v>14.147521160822251</v>
      </c>
    </row>
    <row r="287" spans="1:6" s="16" customFormat="1" ht="14.4" customHeight="1">
      <c r="A287" s="45" t="s">
        <v>459</v>
      </c>
      <c r="B287" s="97"/>
      <c r="C287" s="211">
        <v>14</v>
      </c>
      <c r="D287" s="96">
        <f t="shared" si="78"/>
        <v>39.999999999999993</v>
      </c>
      <c r="E287" s="211">
        <v>2535</v>
      </c>
      <c r="F287" s="96">
        <f t="shared" si="79"/>
        <v>-0.9765625</v>
      </c>
    </row>
    <row r="288" spans="1:6" s="16" customFormat="1" ht="14.4" customHeight="1">
      <c r="A288" s="45" t="s">
        <v>1275</v>
      </c>
      <c r="B288" s="97"/>
      <c r="C288" s="211">
        <v>19</v>
      </c>
      <c r="D288" s="96">
        <f t="shared" si="78"/>
        <v>58.333333333333329</v>
      </c>
      <c r="E288" s="211">
        <v>3194</v>
      </c>
      <c r="F288" s="96">
        <f t="shared" si="79"/>
        <v>2.9658284977433835</v>
      </c>
    </row>
    <row r="289" spans="1:6" s="16" customFormat="1" ht="14.4" customHeight="1">
      <c r="A289" s="45" t="s">
        <v>6</v>
      </c>
      <c r="B289" s="97"/>
      <c r="C289" s="211">
        <v>16</v>
      </c>
      <c r="D289" s="96">
        <f t="shared" si="78"/>
        <v>-11.111111111111116</v>
      </c>
      <c r="E289" s="211">
        <v>3371</v>
      </c>
      <c r="F289" s="96">
        <f t="shared" si="79"/>
        <v>2.4931590148981497</v>
      </c>
    </row>
    <row r="290" spans="1:6" s="16" customFormat="1" ht="14.4" customHeight="1">
      <c r="A290" s="45" t="s">
        <v>7</v>
      </c>
      <c r="B290" s="97"/>
      <c r="C290" s="211">
        <v>9</v>
      </c>
      <c r="D290" s="96">
        <f t="shared" si="78"/>
        <v>-9.9999999999999982</v>
      </c>
      <c r="E290" s="211">
        <v>2773</v>
      </c>
      <c r="F290" s="96">
        <f t="shared" ref="F290:F295" si="80">(E290/E278-1)*100</f>
        <v>6.9417662938681124</v>
      </c>
    </row>
    <row r="291" spans="1:6" s="16" customFormat="1" ht="14.4" customHeight="1">
      <c r="A291" s="45" t="s">
        <v>10</v>
      </c>
      <c r="B291" s="97"/>
      <c r="C291" s="211">
        <v>15</v>
      </c>
      <c r="D291" s="96">
        <f t="shared" si="78"/>
        <v>7.1428571428571397</v>
      </c>
      <c r="E291" s="211">
        <v>2993</v>
      </c>
      <c r="F291" s="96">
        <f t="shared" si="80"/>
        <v>11.804258498319008</v>
      </c>
    </row>
    <row r="292" spans="1:6" s="16" customFormat="1" ht="14.4" customHeight="1">
      <c r="A292" s="45" t="s">
        <v>8</v>
      </c>
      <c r="B292" s="97"/>
      <c r="C292" s="211">
        <v>11</v>
      </c>
      <c r="D292" s="96">
        <f t="shared" si="78"/>
        <v>10.000000000000009</v>
      </c>
      <c r="E292" s="211">
        <v>2756</v>
      </c>
      <c r="F292" s="96">
        <f t="shared" si="80"/>
        <v>8.333333333333325</v>
      </c>
    </row>
    <row r="293" spans="1:6" s="16" customFormat="1" ht="14.4" customHeight="1">
      <c r="A293" s="45" t="s">
        <v>9</v>
      </c>
      <c r="B293" s="97"/>
      <c r="C293" s="211">
        <v>20</v>
      </c>
      <c r="D293" s="96">
        <f t="shared" si="78"/>
        <v>42.857142857142861</v>
      </c>
      <c r="E293" s="211">
        <v>3061</v>
      </c>
      <c r="F293" s="96">
        <f t="shared" si="80"/>
        <v>-4.4034978138663305</v>
      </c>
    </row>
    <row r="294" spans="1:6" s="16" customFormat="1" ht="14.4" customHeight="1">
      <c r="A294" s="45" t="s">
        <v>1291</v>
      </c>
      <c r="B294" s="97"/>
      <c r="C294" s="211">
        <v>14</v>
      </c>
      <c r="D294" s="96">
        <f t="shared" ref="D294:D304" si="81">(C294/C282-1)*100</f>
        <v>16.666666666666675</v>
      </c>
      <c r="E294" s="211">
        <v>3184</v>
      </c>
      <c r="F294" s="96">
        <f t="shared" si="80"/>
        <v>-0.74812967581047163</v>
      </c>
    </row>
    <row r="295" spans="1:6" s="16" customFormat="1" ht="14.4" customHeight="1">
      <c r="A295" s="45" t="s">
        <v>217</v>
      </c>
      <c r="B295" s="97"/>
      <c r="C295" s="211">
        <v>13</v>
      </c>
      <c r="D295" s="96">
        <f t="shared" si="81"/>
        <v>0</v>
      </c>
      <c r="E295" s="211">
        <v>2647</v>
      </c>
      <c r="F295" s="96">
        <f t="shared" si="80"/>
        <v>10.42970379641217</v>
      </c>
    </row>
    <row r="296" spans="1:6" s="16" customFormat="1" ht="14.4" customHeight="1">
      <c r="A296" s="45" t="s">
        <v>1326</v>
      </c>
      <c r="B296" s="97"/>
      <c r="C296" s="211">
        <v>20</v>
      </c>
      <c r="D296" s="96">
        <f t="shared" si="81"/>
        <v>11.111111111111116</v>
      </c>
      <c r="E296" s="211">
        <v>2849</v>
      </c>
      <c r="F296" s="96">
        <f t="shared" ref="F296:F305" si="82">(E296/E284-1)*100</f>
        <v>8.4094368340943646</v>
      </c>
    </row>
    <row r="297" spans="1:6" s="16" customFormat="1" ht="14.4" customHeight="1">
      <c r="A297" s="45" t="s">
        <v>1330</v>
      </c>
      <c r="B297" s="97"/>
      <c r="C297" s="211">
        <v>11</v>
      </c>
      <c r="D297" s="96">
        <f t="shared" si="81"/>
        <v>-47.619047619047613</v>
      </c>
      <c r="E297" s="211">
        <v>2580</v>
      </c>
      <c r="F297" s="96">
        <f t="shared" si="82"/>
        <v>-0.53970701619121542</v>
      </c>
    </row>
    <row r="298" spans="1:6" s="16" customFormat="1" ht="14.4" customHeight="1">
      <c r="A298" s="45" t="s">
        <v>3</v>
      </c>
      <c r="B298" s="97"/>
      <c r="C298" s="211">
        <v>24</v>
      </c>
      <c r="D298" s="96">
        <f t="shared" si="81"/>
        <v>84.615384615384627</v>
      </c>
      <c r="E298" s="211">
        <v>2814</v>
      </c>
      <c r="F298" s="96">
        <f t="shared" si="82"/>
        <v>-0.63559322033898136</v>
      </c>
    </row>
    <row r="299" spans="1:6" s="16" customFormat="1" ht="14.4" customHeight="1">
      <c r="A299" s="45" t="s">
        <v>1346</v>
      </c>
      <c r="B299" s="97"/>
      <c r="C299" s="211">
        <v>10</v>
      </c>
      <c r="D299" s="96">
        <f t="shared" si="81"/>
        <v>-28.571428571428569</v>
      </c>
      <c r="E299" s="211">
        <v>2663</v>
      </c>
      <c r="F299" s="96">
        <f t="shared" si="82"/>
        <v>5.0493096646942792</v>
      </c>
    </row>
    <row r="300" spans="1:6" s="16" customFormat="1" ht="14.4" customHeight="1">
      <c r="A300" s="45" t="s">
        <v>1351</v>
      </c>
      <c r="B300" s="97"/>
      <c r="C300" s="211">
        <v>7</v>
      </c>
      <c r="D300" s="96">
        <f t="shared" si="81"/>
        <v>-63.157894736842103</v>
      </c>
      <c r="E300" s="211">
        <v>3446</v>
      </c>
      <c r="F300" s="96">
        <f t="shared" si="82"/>
        <v>7.8897933625547978</v>
      </c>
    </row>
    <row r="301" spans="1:6" s="16" customFormat="1" ht="14.4" customHeight="1">
      <c r="A301" s="45" t="s">
        <v>1360</v>
      </c>
      <c r="B301" s="97"/>
      <c r="C301" s="211">
        <v>16</v>
      </c>
      <c r="D301" s="96">
        <f t="shared" si="81"/>
        <v>0</v>
      </c>
      <c r="E301" s="211">
        <v>3297</v>
      </c>
      <c r="F301" s="96">
        <f t="shared" si="82"/>
        <v>-2.1951943043607258</v>
      </c>
    </row>
    <row r="302" spans="1:6" s="16" customFormat="1" ht="14.4" customHeight="1">
      <c r="A302" s="45" t="s">
        <v>1364</v>
      </c>
      <c r="B302" s="97"/>
      <c r="C302" s="211">
        <v>15</v>
      </c>
      <c r="D302" s="96">
        <f t="shared" si="81"/>
        <v>66.666666666666671</v>
      </c>
      <c r="E302" s="211">
        <v>2696</v>
      </c>
      <c r="F302" s="96">
        <f t="shared" si="82"/>
        <v>-2.7767760548142784</v>
      </c>
    </row>
    <row r="303" spans="1:6" s="16" customFormat="1" ht="14.4" customHeight="1">
      <c r="A303" s="45" t="s">
        <v>1373</v>
      </c>
      <c r="B303" s="97"/>
      <c r="C303" s="211">
        <v>8</v>
      </c>
      <c r="D303" s="96">
        <f t="shared" si="81"/>
        <v>-46.666666666666664</v>
      </c>
      <c r="E303" s="211">
        <v>2826</v>
      </c>
      <c r="F303" s="96">
        <f t="shared" si="82"/>
        <v>-5.579685933845635</v>
      </c>
    </row>
    <row r="304" spans="1:6" s="16" customFormat="1" ht="14.4" customHeight="1">
      <c r="A304" s="45" t="s">
        <v>1374</v>
      </c>
      <c r="B304" s="97"/>
      <c r="C304" s="211">
        <v>9</v>
      </c>
      <c r="D304" s="96">
        <f t="shared" si="81"/>
        <v>-18.181818181818176</v>
      </c>
      <c r="E304" s="211">
        <v>2825</v>
      </c>
      <c r="F304" s="96">
        <f t="shared" si="82"/>
        <v>2.503628447024675</v>
      </c>
    </row>
    <row r="305" spans="1:6" s="16" customFormat="1" ht="14.4" customHeight="1">
      <c r="A305" s="45" t="s">
        <v>1378</v>
      </c>
      <c r="B305" s="97"/>
      <c r="C305" s="211">
        <v>11</v>
      </c>
      <c r="D305" s="96">
        <f>(C305/C293-1)*100</f>
        <v>-44.999999999999993</v>
      </c>
      <c r="E305" s="211">
        <v>3451</v>
      </c>
      <c r="F305" s="96">
        <f t="shared" si="82"/>
        <v>12.740934335184573</v>
      </c>
    </row>
    <row r="306" spans="1:6" s="16" customFormat="1">
      <c r="A306" s="57"/>
      <c r="B306" s="18"/>
      <c r="C306" s="208"/>
      <c r="D306" s="189"/>
      <c r="E306" s="17"/>
      <c r="F306" s="131"/>
    </row>
    <row r="307" spans="1:6" ht="11.25" customHeight="1">
      <c r="A307" s="19" t="s">
        <v>344</v>
      </c>
      <c r="B307" s="16"/>
      <c r="C307" s="65"/>
      <c r="D307" s="65"/>
      <c r="E307" s="65"/>
      <c r="F307" s="65"/>
    </row>
    <row r="308" spans="1:6">
      <c r="A308" s="19" t="s">
        <v>345</v>
      </c>
    </row>
  </sheetData>
  <mergeCells count="6">
    <mergeCell ref="A1:F1"/>
    <mergeCell ref="E4:E6"/>
    <mergeCell ref="A4:B6"/>
    <mergeCell ref="C4:C6"/>
    <mergeCell ref="D5:D6"/>
    <mergeCell ref="F5:F6"/>
  </mergeCells>
  <phoneticPr fontId="5"/>
  <pageMargins left="1.96" right="0.28999999999999998" top="0.68" bottom="0.66" header="0.28999999999999998" footer="0.34"/>
  <pageSetup paperSize="9" orientation="portrait" r:id="rId1"/>
  <headerFooter alignWithMargins="0"/>
  <ignoredErrors>
    <ignoredError sqref="D8" formulaRange="1"/>
    <ignoredError sqref="D9 D11:D12" formula="1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Q293"/>
  <sheetViews>
    <sheetView showGridLines="0" zoomScale="120" zoomScaleNormal="120" workbookViewId="0">
      <pane ySplit="5" topLeftCell="A275" activePane="bottomLeft" state="frozen"/>
      <selection activeCell="Q287" sqref="Q287"/>
      <selection pane="bottomLeft" activeCell="A280" sqref="A280"/>
    </sheetView>
  </sheetViews>
  <sheetFormatPr defaultColWidth="6.6328125" defaultRowHeight="11"/>
  <cols>
    <col min="1" max="1" width="10.1796875" style="3" customWidth="1"/>
    <col min="2" max="2" width="2.08984375" style="3" customWidth="1"/>
    <col min="3" max="8" width="9.08984375" style="3" customWidth="1"/>
    <col min="9" max="16384" width="6.6328125" style="3"/>
  </cols>
  <sheetData>
    <row r="1" spans="1:9" ht="30" customHeight="1">
      <c r="A1" s="374" t="s">
        <v>105</v>
      </c>
      <c r="B1" s="374"/>
      <c r="C1" s="374"/>
      <c r="D1" s="374"/>
      <c r="E1" s="374"/>
      <c r="F1" s="374"/>
      <c r="G1" s="374"/>
      <c r="H1" s="374"/>
    </row>
    <row r="2" spans="1:9" s="1" customFormat="1" ht="15" customHeight="1">
      <c r="A2" s="11" t="s">
        <v>129</v>
      </c>
      <c r="B2" s="4"/>
      <c r="C2" s="4"/>
      <c r="D2" s="4"/>
      <c r="E2" s="4"/>
      <c r="F2" s="4"/>
      <c r="G2" s="4"/>
      <c r="H2" s="4"/>
    </row>
    <row r="3" spans="1:9" s="1" customFormat="1" ht="15" customHeight="1">
      <c r="A3" s="2"/>
      <c r="B3" s="2"/>
      <c r="C3" s="2"/>
      <c r="D3" s="2"/>
      <c r="E3" s="2"/>
      <c r="F3" s="2"/>
      <c r="G3" s="2"/>
      <c r="H3" s="2"/>
    </row>
    <row r="4" spans="1:9">
      <c r="A4" s="432" t="s">
        <v>161</v>
      </c>
      <c r="B4" s="433"/>
      <c r="C4" s="387" t="s">
        <v>132</v>
      </c>
      <c r="D4" s="62"/>
      <c r="E4" s="387" t="s">
        <v>134</v>
      </c>
      <c r="F4" s="62"/>
      <c r="G4" s="387" t="s">
        <v>133</v>
      </c>
      <c r="H4" s="66"/>
      <c r="I4" s="16"/>
    </row>
    <row r="5" spans="1:9">
      <c r="A5" s="440"/>
      <c r="B5" s="441"/>
      <c r="C5" s="388"/>
      <c r="D5" s="63" t="s">
        <v>106</v>
      </c>
      <c r="E5" s="388"/>
      <c r="F5" s="63" t="s">
        <v>135</v>
      </c>
      <c r="G5" s="388"/>
      <c r="H5" s="67" t="s">
        <v>106</v>
      </c>
      <c r="I5" s="16"/>
    </row>
    <row r="6" spans="1:9">
      <c r="A6" s="9"/>
      <c r="B6" s="15"/>
      <c r="C6" s="10"/>
      <c r="D6" s="10"/>
      <c r="E6" s="10"/>
      <c r="F6" s="10"/>
      <c r="G6" s="10"/>
      <c r="H6" s="10"/>
    </row>
    <row r="7" spans="1:9">
      <c r="A7" s="78" t="s">
        <v>90</v>
      </c>
      <c r="B7" s="15"/>
      <c r="C7" s="80">
        <f>SUM(C27:C38)</f>
        <v>5363</v>
      </c>
      <c r="D7" s="90" t="s">
        <v>127</v>
      </c>
      <c r="E7" s="107">
        <f>SUM(E27:E38)</f>
        <v>18</v>
      </c>
      <c r="F7" s="108" t="s">
        <v>127</v>
      </c>
      <c r="G7" s="80">
        <f>SUM(G27:G38)</f>
        <v>6640</v>
      </c>
      <c r="H7" s="90" t="s">
        <v>127</v>
      </c>
    </row>
    <row r="8" spans="1:9" s="64" customFormat="1">
      <c r="A8" s="78" t="s">
        <v>97</v>
      </c>
      <c r="B8" s="79"/>
      <c r="C8" s="80">
        <f>SUM(C40:C51)</f>
        <v>5342</v>
      </c>
      <c r="D8" s="81">
        <f t="shared" ref="D8:D17" si="0">(C8/C7-1)*100</f>
        <v>-0.39157188140965804</v>
      </c>
      <c r="E8" s="107">
        <f>SUM(E40:E51)</f>
        <v>14</v>
      </c>
      <c r="F8" s="120">
        <f t="shared" ref="F8:F16" si="1">E8-E7</f>
        <v>-4</v>
      </c>
      <c r="G8" s="80">
        <v>6617</v>
      </c>
      <c r="H8" s="81">
        <f t="shared" ref="H8:H22" si="2">(G8/G7-1)*100</f>
        <v>-0.34638554216867012</v>
      </c>
    </row>
    <row r="9" spans="1:9" s="64" customFormat="1">
      <c r="A9" s="78" t="s">
        <v>170</v>
      </c>
      <c r="B9" s="79"/>
      <c r="C9" s="80">
        <f>SUM(C53:C64)</f>
        <v>5215</v>
      </c>
      <c r="D9" s="81">
        <f t="shared" si="0"/>
        <v>-2.3773867465368803</v>
      </c>
      <c r="E9" s="107">
        <f>SUM(E53:E64)</f>
        <v>21</v>
      </c>
      <c r="F9" s="120">
        <f t="shared" si="1"/>
        <v>7</v>
      </c>
      <c r="G9" s="80">
        <f>SUM(G53:G64)</f>
        <v>6430</v>
      </c>
      <c r="H9" s="81">
        <f t="shared" si="2"/>
        <v>-2.8260541030678543</v>
      </c>
    </row>
    <row r="10" spans="1:9" s="64" customFormat="1">
      <c r="A10" s="78" t="s">
        <v>206</v>
      </c>
      <c r="B10" s="79"/>
      <c r="C10" s="80">
        <f>SUM(C66:C77)</f>
        <v>5056</v>
      </c>
      <c r="D10" s="81">
        <f t="shared" si="0"/>
        <v>-3.0488974113135225</v>
      </c>
      <c r="E10" s="107">
        <f>SUM(E66:E77)</f>
        <v>19</v>
      </c>
      <c r="F10" s="120">
        <f t="shared" si="1"/>
        <v>-2</v>
      </c>
      <c r="G10" s="80">
        <f>SUM(G66:G77)</f>
        <v>6186</v>
      </c>
      <c r="H10" s="81">
        <f t="shared" si="2"/>
        <v>-3.7947122861586302</v>
      </c>
    </row>
    <row r="11" spans="1:9" s="64" customFormat="1">
      <c r="A11" s="78" t="s">
        <v>212</v>
      </c>
      <c r="B11" s="79"/>
      <c r="C11" s="80">
        <f>SUM(C79:C90)</f>
        <v>4914</v>
      </c>
      <c r="D11" s="81">
        <f t="shared" si="0"/>
        <v>-2.8085443037974667</v>
      </c>
      <c r="E11" s="107">
        <f>SUM(E79:E90)</f>
        <v>17</v>
      </c>
      <c r="F11" s="120">
        <f t="shared" si="1"/>
        <v>-2</v>
      </c>
      <c r="G11" s="80">
        <f>SUM(G79:G90)</f>
        <v>5967</v>
      </c>
      <c r="H11" s="81">
        <f t="shared" si="2"/>
        <v>-3.5402521823472366</v>
      </c>
    </row>
    <row r="12" spans="1:9" s="64" customFormat="1">
      <c r="A12" s="78" t="s">
        <v>220</v>
      </c>
      <c r="B12" s="79"/>
      <c r="C12" s="80">
        <f>SUM(C92:C103)</f>
        <v>5008</v>
      </c>
      <c r="D12" s="81">
        <f t="shared" si="0"/>
        <v>1.9129019129019209</v>
      </c>
      <c r="E12" s="107">
        <f>SUM(E92:E103)</f>
        <v>17</v>
      </c>
      <c r="F12" s="200" t="s">
        <v>202</v>
      </c>
      <c r="G12" s="80">
        <f>SUM(G92:G103)</f>
        <v>6012</v>
      </c>
      <c r="H12" s="81">
        <f t="shared" si="2"/>
        <v>0.7541478129713397</v>
      </c>
    </row>
    <row r="13" spans="1:9" s="64" customFormat="1">
      <c r="A13" s="78" t="s">
        <v>263</v>
      </c>
      <c r="B13" s="79"/>
      <c r="C13" s="80">
        <f>SUM(C105:C116)</f>
        <v>4825</v>
      </c>
      <c r="D13" s="81">
        <f t="shared" si="0"/>
        <v>-3.6541533546325833</v>
      </c>
      <c r="E13" s="107">
        <f>SUM(E105:E116)</f>
        <v>22</v>
      </c>
      <c r="F13" s="120">
        <f t="shared" si="1"/>
        <v>5</v>
      </c>
      <c r="G13" s="80">
        <f>SUM(G105:G116)</f>
        <v>5870</v>
      </c>
      <c r="H13" s="81">
        <f t="shared" si="2"/>
        <v>-2.3619427811044535</v>
      </c>
    </row>
    <row r="14" spans="1:9" s="64" customFormat="1">
      <c r="A14" s="78" t="s">
        <v>266</v>
      </c>
      <c r="B14" s="79"/>
      <c r="C14" s="80">
        <f>SUM(C118:C129)</f>
        <v>4646</v>
      </c>
      <c r="D14" s="81">
        <f t="shared" si="0"/>
        <v>-3.7098445595854956</v>
      </c>
      <c r="E14" s="107">
        <f>SUM(E118:E129)</f>
        <v>23</v>
      </c>
      <c r="F14" s="120">
        <f t="shared" si="1"/>
        <v>1</v>
      </c>
      <c r="G14" s="80">
        <f>SUM(G118:G129)</f>
        <v>5756</v>
      </c>
      <c r="H14" s="81">
        <f t="shared" si="2"/>
        <v>-1.9420783645655915</v>
      </c>
    </row>
    <row r="15" spans="1:9" s="64" customFormat="1">
      <c r="A15" s="78" t="s">
        <v>293</v>
      </c>
      <c r="B15" s="79"/>
      <c r="C15" s="80">
        <f>SUM(C131:C142)</f>
        <v>4558</v>
      </c>
      <c r="D15" s="81">
        <f t="shared" si="0"/>
        <v>-1.8941024537236339</v>
      </c>
      <c r="E15" s="80">
        <f>SUM(E131:E142)</f>
        <v>23</v>
      </c>
      <c r="F15" s="200" t="s">
        <v>202</v>
      </c>
      <c r="G15" s="80">
        <f>SUM(G131:G142)</f>
        <v>5541</v>
      </c>
      <c r="H15" s="81">
        <f t="shared" si="2"/>
        <v>-3.7352328005559432</v>
      </c>
    </row>
    <row r="16" spans="1:9" s="64" customFormat="1">
      <c r="A16" s="78" t="s">
        <v>299</v>
      </c>
      <c r="B16" s="79"/>
      <c r="C16" s="80">
        <f>SUM(C144:C155)</f>
        <v>4034</v>
      </c>
      <c r="D16" s="81">
        <f t="shared" si="0"/>
        <v>-11.496270293988587</v>
      </c>
      <c r="E16" s="80">
        <f>SUM(E144:E155)</f>
        <v>18</v>
      </c>
      <c r="F16" s="120">
        <f t="shared" si="1"/>
        <v>-5</v>
      </c>
      <c r="G16" s="80">
        <f>SUM(G144:G155)</f>
        <v>4834</v>
      </c>
      <c r="H16" s="81">
        <f t="shared" si="2"/>
        <v>-12.759429705829273</v>
      </c>
    </row>
    <row r="17" spans="1:8" s="64" customFormat="1">
      <c r="A17" s="78" t="s">
        <v>306</v>
      </c>
      <c r="B17" s="79"/>
      <c r="C17" s="80">
        <f>SUM(C157:C168)</f>
        <v>3755</v>
      </c>
      <c r="D17" s="81">
        <f t="shared" si="0"/>
        <v>-6.916212196331184</v>
      </c>
      <c r="E17" s="80">
        <f>SUM(E157:E168)</f>
        <v>12</v>
      </c>
      <c r="F17" s="120">
        <f>E17-E16</f>
        <v>-6</v>
      </c>
      <c r="G17" s="80">
        <f>SUM(G157:G168)</f>
        <v>4566</v>
      </c>
      <c r="H17" s="81">
        <f t="shared" si="2"/>
        <v>-5.5440628878775318</v>
      </c>
    </row>
    <row r="18" spans="1:8" s="64" customFormat="1">
      <c r="A18" s="78" t="s">
        <v>361</v>
      </c>
      <c r="B18" s="79"/>
      <c r="C18" s="80">
        <f>SUM(C170:C181)</f>
        <v>3788</v>
      </c>
      <c r="D18" s="81">
        <f>(C18/C17-1)*100</f>
        <v>0.87882822902796143</v>
      </c>
      <c r="E18" s="80">
        <f>SUM(E170:E181)</f>
        <v>13</v>
      </c>
      <c r="F18" s="120">
        <f>E18-E17</f>
        <v>1</v>
      </c>
      <c r="G18" s="80">
        <f>SUM(G170:G181)</f>
        <v>4596</v>
      </c>
      <c r="H18" s="81">
        <f t="shared" si="2"/>
        <v>0.65703022339027584</v>
      </c>
    </row>
    <row r="19" spans="1:8" s="64" customFormat="1">
      <c r="A19" s="78" t="s">
        <v>392</v>
      </c>
      <c r="B19" s="79"/>
      <c r="C19" s="80">
        <f>SUM(C183:C194)</f>
        <v>3689</v>
      </c>
      <c r="D19" s="81">
        <f>(C19/C18-1)*100</f>
        <v>-2.6135163674762429</v>
      </c>
      <c r="E19" s="80">
        <f>SUM(E183:E194)</f>
        <v>14</v>
      </c>
      <c r="F19" s="120">
        <f>E19-E18</f>
        <v>1</v>
      </c>
      <c r="G19" s="80">
        <f>SUM(G183:G194)</f>
        <v>4482</v>
      </c>
      <c r="H19" s="81">
        <f t="shared" si="2"/>
        <v>-2.4804177545691863</v>
      </c>
    </row>
    <row r="20" spans="1:8" s="64" customFormat="1">
      <c r="A20" s="78" t="s">
        <v>405</v>
      </c>
      <c r="B20" s="79"/>
      <c r="C20" s="80">
        <f>SUM(C196:C207)</f>
        <v>3558</v>
      </c>
      <c r="D20" s="81">
        <f>(C20/C19-1)*100</f>
        <v>-3.5510978584982422</v>
      </c>
      <c r="E20" s="80">
        <f>SUM(E196:E207)</f>
        <v>15</v>
      </c>
      <c r="F20" s="120">
        <f>E20-E19</f>
        <v>1</v>
      </c>
      <c r="G20" s="80">
        <f>SUM(G196:G207)</f>
        <v>4365</v>
      </c>
      <c r="H20" s="81">
        <f t="shared" si="2"/>
        <v>-2.6104417670682722</v>
      </c>
    </row>
    <row r="21" spans="1:8" s="64" customFormat="1">
      <c r="A21" s="78" t="s">
        <v>456</v>
      </c>
      <c r="B21" s="79"/>
      <c r="C21" s="80">
        <f>SUM(C209:C220)</f>
        <v>3454</v>
      </c>
      <c r="D21" s="81">
        <f t="shared" ref="D21:D22" si="3">(C21/C20-1)*100</f>
        <v>-2.9229904440697063</v>
      </c>
      <c r="E21" s="80">
        <f t="shared" ref="E21:G21" si="4">SUM(E209:E220)</f>
        <v>18</v>
      </c>
      <c r="F21" s="120">
        <f t="shared" ref="F21:F22" si="5">E21-E20</f>
        <v>3</v>
      </c>
      <c r="G21" s="80">
        <f t="shared" si="4"/>
        <v>4118</v>
      </c>
      <c r="H21" s="81">
        <f t="shared" si="2"/>
        <v>-5.6586483390607123</v>
      </c>
    </row>
    <row r="22" spans="1:8" s="64" customFormat="1">
      <c r="A22" s="78" t="s">
        <v>457</v>
      </c>
      <c r="B22" s="79"/>
      <c r="C22" s="80">
        <f>SUM(C221:C232)</f>
        <v>2477</v>
      </c>
      <c r="D22" s="81">
        <f t="shared" si="3"/>
        <v>-28.286045165026053</v>
      </c>
      <c r="E22" s="80">
        <f t="shared" ref="E22:G22" si="6">SUM(E221:E232)</f>
        <v>15</v>
      </c>
      <c r="F22" s="120">
        <f t="shared" si="5"/>
        <v>-3</v>
      </c>
      <c r="G22" s="80">
        <f t="shared" si="6"/>
        <v>2993</v>
      </c>
      <c r="H22" s="81">
        <f t="shared" si="2"/>
        <v>-27.319086935405533</v>
      </c>
    </row>
    <row r="23" spans="1:8" s="64" customFormat="1">
      <c r="A23" s="78" t="s">
        <v>488</v>
      </c>
      <c r="B23" s="79"/>
      <c r="C23" s="80">
        <f>SUM(C233:C244)</f>
        <v>2249</v>
      </c>
      <c r="D23" s="81">
        <f t="shared" ref="D23" si="7">(C23/C22-1)*100</f>
        <v>-9.2046830843762635</v>
      </c>
      <c r="E23" s="80">
        <f>SUM(E233:E244)</f>
        <v>15</v>
      </c>
      <c r="F23" s="120">
        <f t="shared" ref="F23" si="8">E23-E22</f>
        <v>0</v>
      </c>
      <c r="G23" s="80">
        <f>SUM(G233:G244)</f>
        <v>2637</v>
      </c>
      <c r="H23" s="81">
        <f t="shared" ref="H23" si="9">(G23/G22-1)*100</f>
        <v>-11.894420314066156</v>
      </c>
    </row>
    <row r="24" spans="1:8" s="64" customFormat="1">
      <c r="A24" s="78" t="s">
        <v>1244</v>
      </c>
      <c r="B24" s="79"/>
      <c r="C24" s="80">
        <f>SUM(C245:C256)</f>
        <v>2253</v>
      </c>
      <c r="D24" s="81">
        <f t="shared" ref="D24:D25" si="10">(C24/C23-1)*100</f>
        <v>0.17785682525566227</v>
      </c>
      <c r="E24" s="80">
        <f>SUM(E245:E256)</f>
        <v>10</v>
      </c>
      <c r="F24" s="120">
        <f t="shared" ref="F24:F26" si="11">E24-E23</f>
        <v>-5</v>
      </c>
      <c r="G24" s="80">
        <f>SUM(G245:G256)</f>
        <v>2594</v>
      </c>
      <c r="H24" s="81">
        <f t="shared" ref="H24:H26" si="12">(G24/G23-1)*100</f>
        <v>-1.6306408797876371</v>
      </c>
    </row>
    <row r="25" spans="1:8" s="64" customFormat="1">
      <c r="A25" s="78" t="s">
        <v>1288</v>
      </c>
      <c r="B25" s="79"/>
      <c r="C25" s="80">
        <f>SUM(C257:C268)</f>
        <v>2216</v>
      </c>
      <c r="D25" s="81">
        <f t="shared" si="10"/>
        <v>-1.6422547714158853</v>
      </c>
      <c r="E25" s="80">
        <f>SUM(E257:E268)</f>
        <v>18</v>
      </c>
      <c r="F25" s="120">
        <f t="shared" si="11"/>
        <v>8</v>
      </c>
      <c r="G25" s="80">
        <f>SUM(G257:G268)</f>
        <v>2539</v>
      </c>
      <c r="H25" s="81">
        <f t="shared" si="12"/>
        <v>-2.1202775636083304</v>
      </c>
    </row>
    <row r="26" spans="1:8" s="64" customFormat="1">
      <c r="A26" s="78" t="s">
        <v>1371</v>
      </c>
      <c r="B26" s="79"/>
      <c r="C26" s="80">
        <f>SUM(C269:C280)</f>
        <v>2168</v>
      </c>
      <c r="D26" s="81">
        <f>(C26/C25-1)*100</f>
        <v>-2.166064981949456</v>
      </c>
      <c r="E26" s="80">
        <f>SUM(E269:E280)</f>
        <v>7</v>
      </c>
      <c r="F26" s="120">
        <f t="shared" si="11"/>
        <v>-11</v>
      </c>
      <c r="G26" s="80">
        <f>SUM(G269:G280)</f>
        <v>2527</v>
      </c>
      <c r="H26" s="81">
        <f t="shared" si="12"/>
        <v>-0.47262701851122912</v>
      </c>
    </row>
    <row r="27" spans="1:8" s="1" customFormat="1">
      <c r="A27" s="6" t="s">
        <v>109</v>
      </c>
      <c r="B27" s="7"/>
      <c r="C27" s="39">
        <v>399</v>
      </c>
      <c r="D27" s="83" t="s">
        <v>127</v>
      </c>
      <c r="E27" s="127">
        <v>2</v>
      </c>
      <c r="F27" s="109" t="s">
        <v>127</v>
      </c>
      <c r="G27" s="39">
        <v>488</v>
      </c>
      <c r="H27" s="83" t="s">
        <v>127</v>
      </c>
    </row>
    <row r="28" spans="1:8" s="1" customFormat="1">
      <c r="A28" s="6" t="s">
        <v>0</v>
      </c>
      <c r="B28" s="7"/>
      <c r="C28" s="39">
        <v>374</v>
      </c>
      <c r="D28" s="83" t="s">
        <v>127</v>
      </c>
      <c r="E28" s="127">
        <v>1</v>
      </c>
      <c r="F28" s="109" t="s">
        <v>127</v>
      </c>
      <c r="G28" s="39">
        <v>459</v>
      </c>
      <c r="H28" s="83" t="s">
        <v>127</v>
      </c>
    </row>
    <row r="29" spans="1:8" s="1" customFormat="1">
      <c r="A29" s="6" t="s">
        <v>1</v>
      </c>
      <c r="B29" s="7"/>
      <c r="C29" s="33">
        <v>429</v>
      </c>
      <c r="D29" s="83" t="s">
        <v>127</v>
      </c>
      <c r="E29" s="128">
        <v>0</v>
      </c>
      <c r="F29" s="109" t="s">
        <v>127</v>
      </c>
      <c r="G29" s="33">
        <v>544</v>
      </c>
      <c r="H29" s="83" t="s">
        <v>127</v>
      </c>
    </row>
    <row r="30" spans="1:8" s="1" customFormat="1">
      <c r="A30" s="6" t="s">
        <v>2</v>
      </c>
      <c r="B30" s="7"/>
      <c r="C30" s="39">
        <v>432</v>
      </c>
      <c r="D30" s="83" t="s">
        <v>127</v>
      </c>
      <c r="E30" s="127">
        <v>2</v>
      </c>
      <c r="F30" s="109" t="s">
        <v>127</v>
      </c>
      <c r="G30" s="39">
        <v>529</v>
      </c>
      <c r="H30" s="83" t="s">
        <v>127</v>
      </c>
    </row>
    <row r="31" spans="1:8" s="1" customFormat="1">
      <c r="A31" s="6" t="s">
        <v>3</v>
      </c>
      <c r="B31" s="7"/>
      <c r="C31" s="39">
        <v>421</v>
      </c>
      <c r="D31" s="83" t="s">
        <v>127</v>
      </c>
      <c r="E31" s="128">
        <v>0</v>
      </c>
      <c r="F31" s="109" t="s">
        <v>127</v>
      </c>
      <c r="G31" s="39">
        <v>546</v>
      </c>
      <c r="H31" s="83" t="s">
        <v>127</v>
      </c>
    </row>
    <row r="32" spans="1:8" s="1" customFormat="1">
      <c r="A32" s="6" t="s">
        <v>4</v>
      </c>
      <c r="B32" s="7"/>
      <c r="C32" s="39">
        <v>435</v>
      </c>
      <c r="D32" s="83" t="s">
        <v>127</v>
      </c>
      <c r="E32" s="127">
        <v>2</v>
      </c>
      <c r="F32" s="109" t="s">
        <v>127</v>
      </c>
      <c r="G32" s="39">
        <v>518</v>
      </c>
      <c r="H32" s="83" t="s">
        <v>127</v>
      </c>
    </row>
    <row r="33" spans="1:8" s="1" customFormat="1">
      <c r="A33" s="6" t="s">
        <v>5</v>
      </c>
      <c r="B33" s="7"/>
      <c r="C33" s="33">
        <v>503</v>
      </c>
      <c r="D33" s="83" t="s">
        <v>127</v>
      </c>
      <c r="E33" s="129">
        <v>3</v>
      </c>
      <c r="F33" s="109" t="s">
        <v>127</v>
      </c>
      <c r="G33" s="33">
        <v>647</v>
      </c>
      <c r="H33" s="83" t="s">
        <v>127</v>
      </c>
    </row>
    <row r="34" spans="1:8" s="1" customFormat="1">
      <c r="A34" s="6" t="s">
        <v>6</v>
      </c>
      <c r="B34" s="7"/>
      <c r="C34" s="39">
        <v>483</v>
      </c>
      <c r="D34" s="83" t="s">
        <v>127</v>
      </c>
      <c r="E34" s="127">
        <v>1</v>
      </c>
      <c r="F34" s="109" t="s">
        <v>127</v>
      </c>
      <c r="G34" s="39">
        <v>627</v>
      </c>
      <c r="H34" s="83" t="s">
        <v>127</v>
      </c>
    </row>
    <row r="35" spans="1:8" s="1" customFormat="1">
      <c r="A35" s="6" t="s">
        <v>7</v>
      </c>
      <c r="B35" s="7"/>
      <c r="C35" s="39">
        <v>442</v>
      </c>
      <c r="D35" s="83" t="s">
        <v>127</v>
      </c>
      <c r="E35" s="127">
        <v>3</v>
      </c>
      <c r="F35" s="109" t="s">
        <v>127</v>
      </c>
      <c r="G35" s="39">
        <v>550</v>
      </c>
      <c r="H35" s="83" t="s">
        <v>127</v>
      </c>
    </row>
    <row r="36" spans="1:8" s="1" customFormat="1">
      <c r="A36" s="6" t="s">
        <v>45</v>
      </c>
      <c r="B36" s="8"/>
      <c r="C36" s="35">
        <v>474</v>
      </c>
      <c r="D36" s="83" t="s">
        <v>127</v>
      </c>
      <c r="E36" s="128">
        <v>0</v>
      </c>
      <c r="F36" s="109" t="s">
        <v>127</v>
      </c>
      <c r="G36" s="35">
        <v>579</v>
      </c>
      <c r="H36" s="83" t="s">
        <v>127</v>
      </c>
    </row>
    <row r="37" spans="1:8" s="1" customFormat="1">
      <c r="A37" s="6" t="s">
        <v>8</v>
      </c>
      <c r="B37" s="8"/>
      <c r="C37" s="35">
        <v>454</v>
      </c>
      <c r="D37" s="83" t="s">
        <v>127</v>
      </c>
      <c r="E37" s="130">
        <v>1</v>
      </c>
      <c r="F37" s="109" t="s">
        <v>127</v>
      </c>
      <c r="G37" s="35">
        <v>531</v>
      </c>
      <c r="H37" s="83" t="s">
        <v>127</v>
      </c>
    </row>
    <row r="38" spans="1:8" s="1" customFormat="1">
      <c r="A38" s="6" t="s">
        <v>9</v>
      </c>
      <c r="B38" s="8"/>
      <c r="C38" s="35">
        <v>517</v>
      </c>
      <c r="D38" s="83" t="s">
        <v>127</v>
      </c>
      <c r="E38" s="130">
        <v>3</v>
      </c>
      <c r="F38" s="109" t="s">
        <v>127</v>
      </c>
      <c r="G38" s="35">
        <v>622</v>
      </c>
      <c r="H38" s="83" t="s">
        <v>127</v>
      </c>
    </row>
    <row r="39" spans="1:8" s="1" customFormat="1">
      <c r="A39" s="6"/>
      <c r="B39" s="8"/>
      <c r="C39" s="35"/>
      <c r="D39" s="83"/>
      <c r="E39" s="130"/>
      <c r="F39" s="109"/>
      <c r="G39" s="35"/>
      <c r="H39" s="83"/>
    </row>
    <row r="40" spans="1:8" s="1" customFormat="1">
      <c r="A40" s="6" t="s">
        <v>95</v>
      </c>
      <c r="B40" s="7"/>
      <c r="C40" s="39">
        <v>363</v>
      </c>
      <c r="D40" s="72">
        <f t="shared" ref="D40:D51" si="13">(C40/C27-1)*100</f>
        <v>-9.0225563909774422</v>
      </c>
      <c r="E40" s="128">
        <v>0</v>
      </c>
      <c r="F40" s="113">
        <f>E40-E27</f>
        <v>-2</v>
      </c>
      <c r="G40" s="39">
        <v>438</v>
      </c>
      <c r="H40" s="72">
        <f t="shared" ref="H40:H51" si="14">(G40/G27-1)*100</f>
        <v>-10.245901639344257</v>
      </c>
    </row>
    <row r="41" spans="1:8" s="1" customFormat="1">
      <c r="A41" s="6" t="s">
        <v>0</v>
      </c>
      <c r="B41" s="7"/>
      <c r="C41" s="39">
        <v>401</v>
      </c>
      <c r="D41" s="72">
        <f t="shared" si="13"/>
        <v>7.2192513368984024</v>
      </c>
      <c r="E41" s="127">
        <v>2</v>
      </c>
      <c r="F41" s="113">
        <f>E41-E28</f>
        <v>1</v>
      </c>
      <c r="G41" s="39">
        <v>476</v>
      </c>
      <c r="H41" s="72">
        <f t="shared" si="14"/>
        <v>3.7037037037036979</v>
      </c>
    </row>
    <row r="42" spans="1:8" s="1" customFormat="1">
      <c r="A42" s="6" t="s">
        <v>1</v>
      </c>
      <c r="B42" s="7"/>
      <c r="C42" s="33">
        <v>474</v>
      </c>
      <c r="D42" s="72">
        <f t="shared" si="13"/>
        <v>10.489510489510479</v>
      </c>
      <c r="E42" s="129">
        <v>1</v>
      </c>
      <c r="F42" s="113">
        <f>E42-E29</f>
        <v>1</v>
      </c>
      <c r="G42" s="33">
        <v>567</v>
      </c>
      <c r="H42" s="72">
        <f t="shared" si="14"/>
        <v>4.2279411764705843</v>
      </c>
    </row>
    <row r="43" spans="1:8" s="1" customFormat="1">
      <c r="A43" s="6" t="s">
        <v>2</v>
      </c>
      <c r="B43" s="7"/>
      <c r="C43" s="39">
        <v>462</v>
      </c>
      <c r="D43" s="72">
        <f t="shared" si="13"/>
        <v>6.944444444444442</v>
      </c>
      <c r="E43" s="127">
        <v>3</v>
      </c>
      <c r="F43" s="113">
        <f>E43-E30</f>
        <v>1</v>
      </c>
      <c r="G43" s="39">
        <v>607</v>
      </c>
      <c r="H43" s="72">
        <f t="shared" si="14"/>
        <v>14.744801512287342</v>
      </c>
    </row>
    <row r="44" spans="1:8" s="1" customFormat="1">
      <c r="A44" s="6" t="s">
        <v>3</v>
      </c>
      <c r="B44" s="7"/>
      <c r="C44" s="39">
        <v>474</v>
      </c>
      <c r="D44" s="72">
        <f t="shared" si="13"/>
        <v>12.589073634204272</v>
      </c>
      <c r="E44" s="128">
        <v>0</v>
      </c>
      <c r="F44" s="113">
        <v>0</v>
      </c>
      <c r="G44" s="39">
        <v>608</v>
      </c>
      <c r="H44" s="72">
        <f t="shared" si="14"/>
        <v>11.355311355311359</v>
      </c>
    </row>
    <row r="45" spans="1:8" s="1" customFormat="1">
      <c r="A45" s="6" t="s">
        <v>4</v>
      </c>
      <c r="B45" s="7"/>
      <c r="C45" s="39">
        <v>434</v>
      </c>
      <c r="D45" s="72">
        <f t="shared" si="13"/>
        <v>-0.22988505747126853</v>
      </c>
      <c r="E45" s="128">
        <v>0</v>
      </c>
      <c r="F45" s="113">
        <f>E45-E32</f>
        <v>-2</v>
      </c>
      <c r="G45" s="39">
        <v>545</v>
      </c>
      <c r="H45" s="72">
        <f t="shared" si="14"/>
        <v>5.212355212355213</v>
      </c>
    </row>
    <row r="46" spans="1:8" s="1" customFormat="1">
      <c r="A46" s="6" t="s">
        <v>5</v>
      </c>
      <c r="B46" s="7"/>
      <c r="C46" s="33">
        <v>468</v>
      </c>
      <c r="D46" s="72">
        <f t="shared" si="13"/>
        <v>-6.9582504970178931</v>
      </c>
      <c r="E46" s="129">
        <v>1</v>
      </c>
      <c r="F46" s="113">
        <f>E46-E33</f>
        <v>-2</v>
      </c>
      <c r="G46" s="33">
        <v>592</v>
      </c>
      <c r="H46" s="72">
        <f t="shared" si="14"/>
        <v>-8.5007727975270448</v>
      </c>
    </row>
    <row r="47" spans="1:8" s="1" customFormat="1">
      <c r="A47" s="6" t="s">
        <v>6</v>
      </c>
      <c r="B47" s="7"/>
      <c r="C47" s="39">
        <v>431</v>
      </c>
      <c r="D47" s="72">
        <f t="shared" si="13"/>
        <v>-10.766045548654246</v>
      </c>
      <c r="E47" s="127">
        <v>2</v>
      </c>
      <c r="F47" s="113">
        <f>E47-E34</f>
        <v>1</v>
      </c>
      <c r="G47" s="39">
        <v>529</v>
      </c>
      <c r="H47" s="72">
        <f t="shared" si="14"/>
        <v>-15.629984051036683</v>
      </c>
    </row>
    <row r="48" spans="1:8" s="1" customFormat="1">
      <c r="A48" s="6" t="s">
        <v>7</v>
      </c>
      <c r="B48" s="7"/>
      <c r="C48" s="39">
        <v>411</v>
      </c>
      <c r="D48" s="72">
        <f t="shared" si="13"/>
        <v>-7.0135746606334815</v>
      </c>
      <c r="E48" s="130">
        <v>1</v>
      </c>
      <c r="F48" s="113">
        <f>E48-E35</f>
        <v>-2</v>
      </c>
      <c r="G48" s="35">
        <v>493</v>
      </c>
      <c r="H48" s="72">
        <f t="shared" si="14"/>
        <v>-10.363636363636363</v>
      </c>
    </row>
    <row r="49" spans="1:8" s="1" customFormat="1">
      <c r="A49" s="6" t="s">
        <v>45</v>
      </c>
      <c r="B49" s="8"/>
      <c r="C49" s="35">
        <v>459</v>
      </c>
      <c r="D49" s="72">
        <f t="shared" si="13"/>
        <v>-3.1645569620253111</v>
      </c>
      <c r="E49" s="128">
        <v>0</v>
      </c>
      <c r="F49" s="113">
        <v>0</v>
      </c>
      <c r="G49" s="35">
        <v>573</v>
      </c>
      <c r="H49" s="72">
        <f t="shared" si="14"/>
        <v>-1.0362694300518172</v>
      </c>
    </row>
    <row r="50" spans="1:8" s="1" customFormat="1">
      <c r="A50" s="6" t="s">
        <v>8</v>
      </c>
      <c r="B50" s="74"/>
      <c r="C50" s="35">
        <v>448</v>
      </c>
      <c r="D50" s="72">
        <f t="shared" si="13"/>
        <v>-1.3215859030836996</v>
      </c>
      <c r="E50" s="130">
        <v>1</v>
      </c>
      <c r="F50" s="113">
        <v>0</v>
      </c>
      <c r="G50" s="35">
        <v>561</v>
      </c>
      <c r="H50" s="72">
        <f t="shared" si="14"/>
        <v>5.6497175141242861</v>
      </c>
    </row>
    <row r="51" spans="1:8" s="1" customFormat="1">
      <c r="A51" s="6" t="s">
        <v>9</v>
      </c>
      <c r="B51" s="8"/>
      <c r="C51" s="35">
        <v>517</v>
      </c>
      <c r="D51" s="72">
        <f t="shared" si="13"/>
        <v>0</v>
      </c>
      <c r="E51" s="130">
        <v>3</v>
      </c>
      <c r="F51" s="113">
        <v>0</v>
      </c>
      <c r="G51" s="35">
        <v>628</v>
      </c>
      <c r="H51" s="72">
        <f t="shared" si="14"/>
        <v>0.96463022508037621</v>
      </c>
    </row>
    <row r="52" spans="1:8" s="1" customFormat="1">
      <c r="A52" s="6"/>
      <c r="B52" s="8"/>
      <c r="C52" s="35"/>
      <c r="D52" s="72"/>
      <c r="E52" s="130"/>
      <c r="F52" s="113"/>
      <c r="G52" s="35"/>
      <c r="H52" s="72"/>
    </row>
    <row r="53" spans="1:8" s="1" customFormat="1">
      <c r="A53" s="6" t="s">
        <v>96</v>
      </c>
      <c r="B53" s="8"/>
      <c r="C53" s="39">
        <v>380</v>
      </c>
      <c r="D53" s="72">
        <f>(C53/C40-1)*100</f>
        <v>4.6831955922864932</v>
      </c>
      <c r="E53" s="127">
        <v>2</v>
      </c>
      <c r="F53" s="113">
        <f>E53-E40</f>
        <v>2</v>
      </c>
      <c r="G53" s="39">
        <v>470</v>
      </c>
      <c r="H53" s="72">
        <f>(G53/G40-1)*100</f>
        <v>7.3059360730593603</v>
      </c>
    </row>
    <row r="54" spans="1:8" s="1" customFormat="1">
      <c r="A54" s="6" t="s">
        <v>0</v>
      </c>
      <c r="B54" s="8"/>
      <c r="C54" s="39">
        <v>418</v>
      </c>
      <c r="D54" s="72">
        <f>(C54/C41-1)*100</f>
        <v>4.2394014962593429</v>
      </c>
      <c r="E54" s="127">
        <v>2</v>
      </c>
      <c r="F54" s="113">
        <v>0</v>
      </c>
      <c r="G54" s="39">
        <v>527</v>
      </c>
      <c r="H54" s="72">
        <f>(G54/G41-1)*100</f>
        <v>10.714285714285721</v>
      </c>
    </row>
    <row r="55" spans="1:8" s="1" customFormat="1">
      <c r="A55" s="6" t="s">
        <v>1</v>
      </c>
      <c r="B55" s="8"/>
      <c r="C55" s="33">
        <v>434</v>
      </c>
      <c r="D55" s="72">
        <v>-8.4388185654008403</v>
      </c>
      <c r="E55" s="129">
        <v>4</v>
      </c>
      <c r="F55" s="113">
        <f>E55-E42</f>
        <v>3</v>
      </c>
      <c r="G55" s="33">
        <v>553</v>
      </c>
      <c r="H55" s="72">
        <v>-2.4691358024691357</v>
      </c>
    </row>
    <row r="56" spans="1:8" s="1" customFormat="1">
      <c r="A56" s="6" t="s">
        <v>2</v>
      </c>
      <c r="B56" s="8"/>
      <c r="C56" s="39">
        <v>430</v>
      </c>
      <c r="D56" s="72">
        <f t="shared" ref="D56:D64" si="15">(C56/C43-1)*100</f>
        <v>-6.9264069264069246</v>
      </c>
      <c r="E56" s="127">
        <v>4</v>
      </c>
      <c r="F56" s="113">
        <f>E56-E43</f>
        <v>1</v>
      </c>
      <c r="G56" s="39">
        <v>529</v>
      </c>
      <c r="H56" s="72">
        <f t="shared" ref="H56:H64" si="16">(G56/G43-1)*100</f>
        <v>-12.850082372322902</v>
      </c>
    </row>
    <row r="57" spans="1:8" s="1" customFormat="1">
      <c r="A57" s="6" t="s">
        <v>3</v>
      </c>
      <c r="B57" s="8"/>
      <c r="C57" s="39">
        <v>442</v>
      </c>
      <c r="D57" s="72">
        <f t="shared" si="15"/>
        <v>-6.7510548523206708</v>
      </c>
      <c r="E57" s="127">
        <v>1</v>
      </c>
      <c r="F57" s="113">
        <f>E57-E44</f>
        <v>1</v>
      </c>
      <c r="G57" s="39">
        <v>538</v>
      </c>
      <c r="H57" s="72">
        <f t="shared" si="16"/>
        <v>-11.513157894736848</v>
      </c>
    </row>
    <row r="58" spans="1:8" s="1" customFormat="1">
      <c r="A58" s="6" t="s">
        <v>4</v>
      </c>
      <c r="B58" s="8"/>
      <c r="C58" s="39">
        <v>444</v>
      </c>
      <c r="D58" s="72">
        <f t="shared" si="15"/>
        <v>2.3041474654377891</v>
      </c>
      <c r="E58" s="127">
        <v>3</v>
      </c>
      <c r="F58" s="113">
        <f>E58-E45</f>
        <v>3</v>
      </c>
      <c r="G58" s="39">
        <v>539</v>
      </c>
      <c r="H58" s="72">
        <f t="shared" si="16"/>
        <v>-1.1009174311926606</v>
      </c>
    </row>
    <row r="59" spans="1:8" s="1" customFormat="1">
      <c r="A59" s="6" t="s">
        <v>5</v>
      </c>
      <c r="B59" s="8"/>
      <c r="C59" s="33">
        <v>442</v>
      </c>
      <c r="D59" s="72">
        <f t="shared" si="15"/>
        <v>-5.555555555555558</v>
      </c>
      <c r="E59" s="129">
        <v>1</v>
      </c>
      <c r="F59" s="113">
        <v>0</v>
      </c>
      <c r="G59" s="33">
        <v>559</v>
      </c>
      <c r="H59" s="72">
        <f t="shared" si="16"/>
        <v>-5.5743243243243201</v>
      </c>
    </row>
    <row r="60" spans="1:8" s="1" customFormat="1">
      <c r="A60" s="6" t="s">
        <v>6</v>
      </c>
      <c r="B60" s="8"/>
      <c r="C60" s="39">
        <v>443</v>
      </c>
      <c r="D60" s="72">
        <f t="shared" si="15"/>
        <v>2.7842227378190199</v>
      </c>
      <c r="E60" s="127">
        <v>0</v>
      </c>
      <c r="F60" s="113">
        <f>E60-E47</f>
        <v>-2</v>
      </c>
      <c r="G60" s="39">
        <v>540</v>
      </c>
      <c r="H60" s="72">
        <f t="shared" si="16"/>
        <v>2.0793950850661602</v>
      </c>
    </row>
    <row r="61" spans="1:8" s="1" customFormat="1">
      <c r="A61" s="6" t="s">
        <v>7</v>
      </c>
      <c r="B61" s="8"/>
      <c r="C61" s="35">
        <v>425</v>
      </c>
      <c r="D61" s="72">
        <f t="shared" si="15"/>
        <v>3.4063260340632562</v>
      </c>
      <c r="E61" s="130">
        <v>0</v>
      </c>
      <c r="F61" s="113">
        <f>E61-E48</f>
        <v>-1</v>
      </c>
      <c r="G61" s="35">
        <v>504</v>
      </c>
      <c r="H61" s="72">
        <f t="shared" si="16"/>
        <v>2.2312373225152227</v>
      </c>
    </row>
    <row r="62" spans="1:8" s="1" customFormat="1">
      <c r="A62" s="6" t="s">
        <v>10</v>
      </c>
      <c r="B62" s="8"/>
      <c r="C62" s="35">
        <v>461</v>
      </c>
      <c r="D62" s="72">
        <f t="shared" si="15"/>
        <v>0.43572984749455923</v>
      </c>
      <c r="E62" s="130">
        <v>1</v>
      </c>
      <c r="F62" s="113">
        <f>E62-E49</f>
        <v>1</v>
      </c>
      <c r="G62" s="35">
        <v>581</v>
      </c>
      <c r="H62" s="72">
        <f t="shared" si="16"/>
        <v>1.3961605584642323</v>
      </c>
    </row>
    <row r="63" spans="1:8" s="1" customFormat="1">
      <c r="A63" s="6" t="s">
        <v>8</v>
      </c>
      <c r="B63" s="8"/>
      <c r="C63" s="35">
        <v>445</v>
      </c>
      <c r="D63" s="72">
        <f t="shared" si="15"/>
        <v>-0.66964285714286031</v>
      </c>
      <c r="E63" s="130">
        <v>2</v>
      </c>
      <c r="F63" s="113">
        <f>E63-E50</f>
        <v>1</v>
      </c>
      <c r="G63" s="35">
        <v>539</v>
      </c>
      <c r="H63" s="72">
        <f t="shared" si="16"/>
        <v>-3.9215686274509776</v>
      </c>
    </row>
    <row r="64" spans="1:8" s="1" customFormat="1">
      <c r="A64" s="6" t="s">
        <v>9</v>
      </c>
      <c r="B64" s="8"/>
      <c r="C64" s="35">
        <v>451</v>
      </c>
      <c r="D64" s="72">
        <f t="shared" si="15"/>
        <v>-12.765957446808507</v>
      </c>
      <c r="E64" s="130">
        <v>1</v>
      </c>
      <c r="F64" s="113">
        <f>E64-E51</f>
        <v>-2</v>
      </c>
      <c r="G64" s="35">
        <v>551</v>
      </c>
      <c r="H64" s="72">
        <f t="shared" si="16"/>
        <v>-12.261146496815289</v>
      </c>
    </row>
    <row r="65" spans="1:8" s="1" customFormat="1">
      <c r="A65" s="6"/>
      <c r="B65" s="8"/>
      <c r="C65" s="35"/>
      <c r="D65" s="72"/>
      <c r="E65" s="130"/>
      <c r="F65" s="113"/>
      <c r="G65" s="35"/>
      <c r="H65" s="72"/>
    </row>
    <row r="66" spans="1:8" s="1" customFormat="1">
      <c r="A66" s="6" t="s">
        <v>104</v>
      </c>
      <c r="B66" s="8"/>
      <c r="C66" s="35">
        <v>357</v>
      </c>
      <c r="D66" s="72">
        <f t="shared" ref="D66:D77" si="17">(C66/C53-1)*100</f>
        <v>-6.0526315789473646</v>
      </c>
      <c r="E66" s="130">
        <v>1</v>
      </c>
      <c r="F66" s="113">
        <f t="shared" ref="F66:F73" si="18">E66-E53</f>
        <v>-1</v>
      </c>
      <c r="G66" s="35">
        <v>459</v>
      </c>
      <c r="H66" s="72">
        <f t="shared" ref="H66:H77" si="19">(G66/G53-1)*100</f>
        <v>-2.3404255319148914</v>
      </c>
    </row>
    <row r="67" spans="1:8" s="1" customFormat="1">
      <c r="A67" s="6" t="s">
        <v>0</v>
      </c>
      <c r="B67" s="8"/>
      <c r="C67" s="35">
        <v>427</v>
      </c>
      <c r="D67" s="72">
        <f t="shared" si="17"/>
        <v>2.1531100478468845</v>
      </c>
      <c r="E67" s="130">
        <v>1</v>
      </c>
      <c r="F67" s="113">
        <f t="shared" si="18"/>
        <v>-1</v>
      </c>
      <c r="G67" s="35">
        <v>526</v>
      </c>
      <c r="H67" s="72">
        <f t="shared" si="19"/>
        <v>-0.18975332068311701</v>
      </c>
    </row>
    <row r="68" spans="1:8" s="1" customFormat="1">
      <c r="A68" s="6" t="s">
        <v>1</v>
      </c>
      <c r="B68" s="8"/>
      <c r="C68" s="33">
        <v>385</v>
      </c>
      <c r="D68" s="72">
        <f t="shared" si="17"/>
        <v>-11.290322580645162</v>
      </c>
      <c r="E68" s="130">
        <v>0</v>
      </c>
      <c r="F68" s="113">
        <f t="shared" si="18"/>
        <v>-4</v>
      </c>
      <c r="G68" s="35">
        <v>475</v>
      </c>
      <c r="H68" s="72">
        <f t="shared" si="19"/>
        <v>-14.10488245931284</v>
      </c>
    </row>
    <row r="69" spans="1:8" s="1" customFormat="1">
      <c r="A69" s="6" t="s">
        <v>2</v>
      </c>
      <c r="B69" s="8"/>
      <c r="C69" s="33">
        <v>426</v>
      </c>
      <c r="D69" s="72">
        <f t="shared" si="17"/>
        <v>-0.9302325581395321</v>
      </c>
      <c r="E69" s="130">
        <v>3</v>
      </c>
      <c r="F69" s="113">
        <f t="shared" si="18"/>
        <v>-1</v>
      </c>
      <c r="G69" s="35">
        <v>519</v>
      </c>
      <c r="H69" s="72">
        <f t="shared" si="19"/>
        <v>-1.8903591682419618</v>
      </c>
    </row>
    <row r="70" spans="1:8" s="1" customFormat="1">
      <c r="A70" s="6" t="s">
        <v>3</v>
      </c>
      <c r="B70" s="8"/>
      <c r="C70" s="33">
        <v>460</v>
      </c>
      <c r="D70" s="72">
        <f t="shared" si="17"/>
        <v>4.0723981900452566</v>
      </c>
      <c r="E70" s="130">
        <v>3</v>
      </c>
      <c r="F70" s="113">
        <f t="shared" si="18"/>
        <v>2</v>
      </c>
      <c r="G70" s="35">
        <v>560</v>
      </c>
      <c r="H70" s="72">
        <f t="shared" si="19"/>
        <v>4.0892193308550207</v>
      </c>
    </row>
    <row r="71" spans="1:8" s="1" customFormat="1">
      <c r="A71" s="6" t="s">
        <v>4</v>
      </c>
      <c r="B71" s="8"/>
      <c r="C71" s="33">
        <v>398</v>
      </c>
      <c r="D71" s="72">
        <f t="shared" si="17"/>
        <v>-10.360360360360366</v>
      </c>
      <c r="E71" s="130">
        <v>0</v>
      </c>
      <c r="F71" s="113">
        <f t="shared" si="18"/>
        <v>-3</v>
      </c>
      <c r="G71" s="35">
        <v>475</v>
      </c>
      <c r="H71" s="72">
        <f t="shared" si="19"/>
        <v>-11.873840445269012</v>
      </c>
    </row>
    <row r="72" spans="1:8" s="1" customFormat="1">
      <c r="A72" s="6" t="s">
        <v>5</v>
      </c>
      <c r="B72" s="8"/>
      <c r="C72" s="33">
        <v>430</v>
      </c>
      <c r="D72" s="72">
        <f t="shared" si="17"/>
        <v>-2.714932126696834</v>
      </c>
      <c r="E72" s="130">
        <v>0</v>
      </c>
      <c r="F72" s="113">
        <f t="shared" si="18"/>
        <v>-1</v>
      </c>
      <c r="G72" s="35">
        <v>538</v>
      </c>
      <c r="H72" s="72">
        <f t="shared" si="19"/>
        <v>-3.756708407871201</v>
      </c>
    </row>
    <row r="73" spans="1:8" s="1" customFormat="1">
      <c r="A73" s="6" t="s">
        <v>6</v>
      </c>
      <c r="B73" s="8"/>
      <c r="C73" s="39">
        <v>389</v>
      </c>
      <c r="D73" s="72">
        <f t="shared" si="17"/>
        <v>-12.189616252821667</v>
      </c>
      <c r="E73" s="130">
        <v>5</v>
      </c>
      <c r="F73" s="113">
        <f t="shared" si="18"/>
        <v>5</v>
      </c>
      <c r="G73" s="35">
        <v>485</v>
      </c>
      <c r="H73" s="72">
        <f t="shared" si="19"/>
        <v>-10.185185185185187</v>
      </c>
    </row>
    <row r="74" spans="1:8" s="1" customFormat="1">
      <c r="A74" s="6" t="s">
        <v>7</v>
      </c>
      <c r="B74" s="8"/>
      <c r="C74" s="35">
        <v>406</v>
      </c>
      <c r="D74" s="72">
        <f t="shared" si="17"/>
        <v>-4.4705882352941151</v>
      </c>
      <c r="E74" s="130">
        <v>0</v>
      </c>
      <c r="F74" s="113">
        <v>0</v>
      </c>
      <c r="G74" s="35">
        <v>501</v>
      </c>
      <c r="H74" s="72">
        <f t="shared" si="19"/>
        <v>-0.59523809523809312</v>
      </c>
    </row>
    <row r="75" spans="1:8" s="1" customFormat="1">
      <c r="A75" s="6" t="s">
        <v>10</v>
      </c>
      <c r="B75" s="8"/>
      <c r="C75" s="35">
        <v>480</v>
      </c>
      <c r="D75" s="72">
        <f t="shared" si="17"/>
        <v>4.1214750542299283</v>
      </c>
      <c r="E75" s="130">
        <v>3</v>
      </c>
      <c r="F75" s="113">
        <f>E75-E62</f>
        <v>2</v>
      </c>
      <c r="G75" s="35">
        <v>588</v>
      </c>
      <c r="H75" s="72">
        <f t="shared" si="19"/>
        <v>1.2048192771084265</v>
      </c>
    </row>
    <row r="76" spans="1:8" s="1" customFormat="1">
      <c r="A76" s="6" t="s">
        <v>8</v>
      </c>
      <c r="B76" s="8"/>
      <c r="C76" s="35">
        <v>441</v>
      </c>
      <c r="D76" s="72">
        <f t="shared" si="17"/>
        <v>-0.89887640449438644</v>
      </c>
      <c r="E76" s="130">
        <v>1</v>
      </c>
      <c r="F76" s="113">
        <f>E76-E63</f>
        <v>-1</v>
      </c>
      <c r="G76" s="35">
        <v>514</v>
      </c>
      <c r="H76" s="72">
        <f t="shared" si="19"/>
        <v>-4.6382189239332128</v>
      </c>
    </row>
    <row r="77" spans="1:8" s="1" customFormat="1">
      <c r="A77" s="45" t="s">
        <v>9</v>
      </c>
      <c r="B77" s="8"/>
      <c r="C77" s="39">
        <v>457</v>
      </c>
      <c r="D77" s="72">
        <f t="shared" si="17"/>
        <v>1.3303769401330268</v>
      </c>
      <c r="E77" s="130">
        <v>2</v>
      </c>
      <c r="F77" s="113">
        <f>E77-E64</f>
        <v>1</v>
      </c>
      <c r="G77" s="35">
        <v>546</v>
      </c>
      <c r="H77" s="72">
        <f t="shared" si="19"/>
        <v>-0.90744101633394303</v>
      </c>
    </row>
    <row r="78" spans="1:8" s="1" customFormat="1">
      <c r="A78" s="45"/>
      <c r="B78" s="8"/>
      <c r="C78" s="39"/>
      <c r="D78" s="72"/>
      <c r="E78" s="130"/>
      <c r="F78" s="113"/>
      <c r="G78" s="35"/>
      <c r="H78" s="72"/>
    </row>
    <row r="79" spans="1:8" s="1" customFormat="1">
      <c r="A79" s="6" t="s">
        <v>180</v>
      </c>
      <c r="B79" s="8"/>
      <c r="C79" s="39">
        <v>358</v>
      </c>
      <c r="D79" s="72">
        <f t="shared" ref="D79:D90" si="20">(C79/C66-1)*100</f>
        <v>0.28011204481792618</v>
      </c>
      <c r="E79" s="127">
        <v>0</v>
      </c>
      <c r="F79" s="113">
        <f>E79-E66</f>
        <v>-1</v>
      </c>
      <c r="G79" s="39">
        <v>433</v>
      </c>
      <c r="H79" s="72">
        <f t="shared" ref="H79:H90" si="21">(G79/G66-1)*100</f>
        <v>-5.6644880174291927</v>
      </c>
    </row>
    <row r="80" spans="1:8" s="1" customFormat="1">
      <c r="A80" s="6" t="s">
        <v>0</v>
      </c>
      <c r="B80" s="8"/>
      <c r="C80" s="39">
        <v>396</v>
      </c>
      <c r="D80" s="72">
        <f t="shared" si="20"/>
        <v>-7.2599531615925024</v>
      </c>
      <c r="E80" s="127">
        <v>1</v>
      </c>
      <c r="F80" s="113">
        <v>0</v>
      </c>
      <c r="G80" s="39">
        <v>474</v>
      </c>
      <c r="H80" s="72">
        <f t="shared" si="21"/>
        <v>-9.8859315589353578</v>
      </c>
    </row>
    <row r="81" spans="1:8" s="1" customFormat="1">
      <c r="A81" s="6" t="s">
        <v>1</v>
      </c>
      <c r="B81" s="8"/>
      <c r="C81" s="39">
        <v>396</v>
      </c>
      <c r="D81" s="72">
        <f t="shared" si="20"/>
        <v>2.857142857142847</v>
      </c>
      <c r="E81" s="127">
        <v>2</v>
      </c>
      <c r="F81" s="113">
        <f>E81-E68</f>
        <v>2</v>
      </c>
      <c r="G81" s="39">
        <v>498</v>
      </c>
      <c r="H81" s="72">
        <f t="shared" si="21"/>
        <v>4.842105263157892</v>
      </c>
    </row>
    <row r="82" spans="1:8" s="1" customFormat="1">
      <c r="A82" s="6" t="s">
        <v>2</v>
      </c>
      <c r="B82" s="8"/>
      <c r="C82" s="39">
        <v>405</v>
      </c>
      <c r="D82" s="72">
        <f t="shared" si="20"/>
        <v>-4.9295774647887374</v>
      </c>
      <c r="E82" s="127">
        <v>1</v>
      </c>
      <c r="F82" s="113">
        <f>E82-E69</f>
        <v>-2</v>
      </c>
      <c r="G82" s="39">
        <v>490</v>
      </c>
      <c r="H82" s="72">
        <f t="shared" si="21"/>
        <v>-5.5876685934489352</v>
      </c>
    </row>
    <row r="83" spans="1:8" s="1" customFormat="1">
      <c r="A83" s="6" t="s">
        <v>3</v>
      </c>
      <c r="B83" s="8"/>
      <c r="C83" s="39">
        <v>418</v>
      </c>
      <c r="D83" s="72">
        <f t="shared" si="20"/>
        <v>-9.1304347826086989</v>
      </c>
      <c r="E83" s="127">
        <v>2</v>
      </c>
      <c r="F83" s="113">
        <f>E83-E70</f>
        <v>-1</v>
      </c>
      <c r="G83" s="39">
        <v>512</v>
      </c>
      <c r="H83" s="72">
        <f t="shared" si="21"/>
        <v>-8.5714285714285747</v>
      </c>
    </row>
    <row r="84" spans="1:8" s="1" customFormat="1">
      <c r="A84" s="6" t="s">
        <v>4</v>
      </c>
      <c r="B84" s="8"/>
      <c r="C84" s="39">
        <v>421</v>
      </c>
      <c r="D84" s="72">
        <f t="shared" si="20"/>
        <v>5.7788944723618174</v>
      </c>
      <c r="E84" s="127">
        <v>0</v>
      </c>
      <c r="F84" s="113">
        <v>0</v>
      </c>
      <c r="G84" s="39">
        <v>514</v>
      </c>
      <c r="H84" s="72">
        <f t="shared" si="21"/>
        <v>8.210526315789469</v>
      </c>
    </row>
    <row r="85" spans="1:8" s="1" customFormat="1">
      <c r="A85" s="6" t="s">
        <v>5</v>
      </c>
      <c r="B85" s="8"/>
      <c r="C85" s="39">
        <v>419</v>
      </c>
      <c r="D85" s="72">
        <f t="shared" si="20"/>
        <v>-2.5581395348837188</v>
      </c>
      <c r="E85" s="127">
        <v>2</v>
      </c>
      <c r="F85" s="113">
        <v>0</v>
      </c>
      <c r="G85" s="39">
        <v>490</v>
      </c>
      <c r="H85" s="72">
        <f t="shared" si="21"/>
        <v>-8.9219330855018537</v>
      </c>
    </row>
    <row r="86" spans="1:8" s="1" customFormat="1">
      <c r="A86" s="6" t="s">
        <v>6</v>
      </c>
      <c r="B86" s="8"/>
      <c r="C86" s="39">
        <v>457</v>
      </c>
      <c r="D86" s="72">
        <f t="shared" si="20"/>
        <v>17.480719794344466</v>
      </c>
      <c r="E86" s="127">
        <v>1</v>
      </c>
      <c r="F86" s="113">
        <f>E86-E73</f>
        <v>-4</v>
      </c>
      <c r="G86" s="39">
        <v>573</v>
      </c>
      <c r="H86" s="72">
        <f t="shared" si="21"/>
        <v>18.14432989690722</v>
      </c>
    </row>
    <row r="87" spans="1:8" s="1" customFormat="1">
      <c r="A87" s="6" t="s">
        <v>7</v>
      </c>
      <c r="B87" s="8"/>
      <c r="C87" s="39">
        <v>401</v>
      </c>
      <c r="D87" s="72">
        <f t="shared" si="20"/>
        <v>-1.2315270935960632</v>
      </c>
      <c r="E87" s="127">
        <v>1</v>
      </c>
      <c r="F87" s="113">
        <f>E87-E74</f>
        <v>1</v>
      </c>
      <c r="G87" s="39">
        <v>504</v>
      </c>
      <c r="H87" s="72">
        <f t="shared" si="21"/>
        <v>0.59880239520957446</v>
      </c>
    </row>
    <row r="88" spans="1:8" s="1" customFormat="1">
      <c r="A88" s="6" t="s">
        <v>10</v>
      </c>
      <c r="B88" s="8"/>
      <c r="C88" s="39">
        <v>408</v>
      </c>
      <c r="D88" s="72">
        <f t="shared" si="20"/>
        <v>-15.000000000000002</v>
      </c>
      <c r="E88" s="127">
        <v>1</v>
      </c>
      <c r="F88" s="113">
        <f>E88-E75</f>
        <v>-2</v>
      </c>
      <c r="G88" s="39">
        <v>486</v>
      </c>
      <c r="H88" s="72">
        <f t="shared" si="21"/>
        <v>-17.3469387755102</v>
      </c>
    </row>
    <row r="89" spans="1:8" s="1" customFormat="1">
      <c r="A89" s="6" t="s">
        <v>8</v>
      </c>
      <c r="B89" s="8"/>
      <c r="C89" s="39">
        <v>394</v>
      </c>
      <c r="D89" s="72">
        <f t="shared" si="20"/>
        <v>-10.657596371882082</v>
      </c>
      <c r="E89" s="127">
        <v>2</v>
      </c>
      <c r="F89" s="113">
        <f>E89-E76</f>
        <v>1</v>
      </c>
      <c r="G89" s="39">
        <v>461</v>
      </c>
      <c r="H89" s="72">
        <f t="shared" si="21"/>
        <v>-10.311284046692604</v>
      </c>
    </row>
    <row r="90" spans="1:8" s="1" customFormat="1">
      <c r="A90" s="45" t="s">
        <v>9</v>
      </c>
      <c r="B90" s="8"/>
      <c r="C90" s="39">
        <v>441</v>
      </c>
      <c r="D90" s="72">
        <f t="shared" si="20"/>
        <v>-3.5010940919037226</v>
      </c>
      <c r="E90" s="127">
        <v>4</v>
      </c>
      <c r="F90" s="125">
        <f>E90-E77</f>
        <v>2</v>
      </c>
      <c r="G90" s="39">
        <v>532</v>
      </c>
      <c r="H90" s="72">
        <f t="shared" si="21"/>
        <v>-2.5641025641025661</v>
      </c>
    </row>
    <row r="91" spans="1:8" s="1" customFormat="1">
      <c r="A91" s="45"/>
      <c r="B91" s="8"/>
      <c r="C91" s="39"/>
      <c r="D91" s="72"/>
      <c r="E91" s="127"/>
      <c r="F91" s="125"/>
      <c r="G91" s="39"/>
      <c r="H91" s="72"/>
    </row>
    <row r="92" spans="1:8" s="1" customFormat="1">
      <c r="A92" s="6" t="s">
        <v>211</v>
      </c>
      <c r="B92" s="8"/>
      <c r="C92" s="33">
        <v>383</v>
      </c>
      <c r="D92" s="73">
        <f t="shared" ref="D92:D103" si="22">(C92/C79-1)*100</f>
        <v>6.9832402234636826</v>
      </c>
      <c r="E92" s="129">
        <v>2</v>
      </c>
      <c r="F92" s="125">
        <f t="shared" ref="F92:F98" si="23">E92-E79</f>
        <v>2</v>
      </c>
      <c r="G92" s="33">
        <v>462</v>
      </c>
      <c r="H92" s="73">
        <f t="shared" ref="H92:H103" si="24">(G92/G79-1)*100</f>
        <v>6.6974595842956175</v>
      </c>
    </row>
    <row r="93" spans="1:8" s="1" customFormat="1">
      <c r="A93" s="6" t="s">
        <v>0</v>
      </c>
      <c r="B93" s="8"/>
      <c r="C93" s="39">
        <v>348</v>
      </c>
      <c r="D93" s="73">
        <f t="shared" si="22"/>
        <v>-12.121212121212121</v>
      </c>
      <c r="E93" s="129">
        <v>0</v>
      </c>
      <c r="F93" s="125">
        <f t="shared" si="23"/>
        <v>-1</v>
      </c>
      <c r="G93" s="33">
        <v>417</v>
      </c>
      <c r="H93" s="73">
        <f t="shared" si="24"/>
        <v>-12.025316455696199</v>
      </c>
    </row>
    <row r="94" spans="1:8" s="1" customFormat="1">
      <c r="A94" s="6" t="s">
        <v>1</v>
      </c>
      <c r="B94" s="8"/>
      <c r="C94" s="39">
        <v>418</v>
      </c>
      <c r="D94" s="73">
        <f t="shared" si="22"/>
        <v>5.555555555555558</v>
      </c>
      <c r="E94" s="127">
        <v>1</v>
      </c>
      <c r="F94" s="125">
        <f t="shared" si="23"/>
        <v>-1</v>
      </c>
      <c r="G94" s="39">
        <v>518</v>
      </c>
      <c r="H94" s="73">
        <f t="shared" si="24"/>
        <v>4.016064257028118</v>
      </c>
    </row>
    <row r="95" spans="1:8" s="1" customFormat="1">
      <c r="A95" s="6" t="s">
        <v>2</v>
      </c>
      <c r="B95" s="8"/>
      <c r="C95" s="39">
        <v>383</v>
      </c>
      <c r="D95" s="73">
        <f t="shared" si="22"/>
        <v>-5.4320987654321033</v>
      </c>
      <c r="E95" s="127">
        <v>5</v>
      </c>
      <c r="F95" s="125">
        <f t="shared" si="23"/>
        <v>4</v>
      </c>
      <c r="G95" s="39">
        <v>448</v>
      </c>
      <c r="H95" s="73">
        <f t="shared" si="24"/>
        <v>-8.5714285714285747</v>
      </c>
    </row>
    <row r="96" spans="1:8" s="1" customFormat="1">
      <c r="A96" s="6" t="s">
        <v>3</v>
      </c>
      <c r="B96" s="8"/>
      <c r="C96" s="39">
        <v>396</v>
      </c>
      <c r="D96" s="73">
        <f t="shared" si="22"/>
        <v>-5.2631578947368478</v>
      </c>
      <c r="E96" s="127">
        <v>1</v>
      </c>
      <c r="F96" s="125">
        <f t="shared" si="23"/>
        <v>-1</v>
      </c>
      <c r="G96" s="39">
        <v>477</v>
      </c>
      <c r="H96" s="73">
        <f t="shared" si="24"/>
        <v>-6.8359375</v>
      </c>
    </row>
    <row r="97" spans="1:8" s="1" customFormat="1">
      <c r="A97" s="6" t="s">
        <v>4</v>
      </c>
      <c r="B97" s="8"/>
      <c r="C97" s="39">
        <v>414</v>
      </c>
      <c r="D97" s="73">
        <f t="shared" si="22"/>
        <v>-1.6627078384798155</v>
      </c>
      <c r="E97" s="127">
        <v>2</v>
      </c>
      <c r="F97" s="125">
        <f t="shared" si="23"/>
        <v>2</v>
      </c>
      <c r="G97" s="39">
        <v>489</v>
      </c>
      <c r="H97" s="73">
        <f t="shared" si="24"/>
        <v>-4.8638132295719894</v>
      </c>
    </row>
    <row r="98" spans="1:8" s="1" customFormat="1">
      <c r="A98" s="6" t="s">
        <v>5</v>
      </c>
      <c r="B98" s="8"/>
      <c r="C98" s="39">
        <v>426</v>
      </c>
      <c r="D98" s="73">
        <f t="shared" si="22"/>
        <v>1.6706443914081159</v>
      </c>
      <c r="E98" s="127">
        <v>1</v>
      </c>
      <c r="F98" s="125">
        <f t="shared" si="23"/>
        <v>-1</v>
      </c>
      <c r="G98" s="39">
        <v>514</v>
      </c>
      <c r="H98" s="73">
        <f t="shared" si="24"/>
        <v>4.8979591836734615</v>
      </c>
    </row>
    <row r="99" spans="1:8" s="1" customFormat="1">
      <c r="A99" s="6" t="s">
        <v>6</v>
      </c>
      <c r="B99" s="8"/>
      <c r="C99" s="39">
        <v>424</v>
      </c>
      <c r="D99" s="73">
        <f t="shared" si="22"/>
        <v>-7.2210065645514243</v>
      </c>
      <c r="E99" s="127">
        <v>1</v>
      </c>
      <c r="F99" s="125">
        <v>0</v>
      </c>
      <c r="G99" s="39">
        <v>526</v>
      </c>
      <c r="H99" s="73">
        <f t="shared" si="24"/>
        <v>-8.2024432809773113</v>
      </c>
    </row>
    <row r="100" spans="1:8" s="1" customFormat="1">
      <c r="A100" s="6" t="s">
        <v>7</v>
      </c>
      <c r="B100" s="8"/>
      <c r="C100" s="39">
        <v>424</v>
      </c>
      <c r="D100" s="73">
        <f t="shared" si="22"/>
        <v>5.7356608478803084</v>
      </c>
      <c r="E100" s="127">
        <v>2</v>
      </c>
      <c r="F100" s="125">
        <f>E100-E87</f>
        <v>1</v>
      </c>
      <c r="G100" s="39">
        <v>506</v>
      </c>
      <c r="H100" s="73">
        <f t="shared" si="24"/>
        <v>0.39682539682539542</v>
      </c>
    </row>
    <row r="101" spans="1:8" s="1" customFormat="1">
      <c r="A101" s="6" t="s">
        <v>10</v>
      </c>
      <c r="B101" s="8"/>
      <c r="C101" s="39">
        <v>444</v>
      </c>
      <c r="D101" s="73">
        <f t="shared" si="22"/>
        <v>8.8235294117646959</v>
      </c>
      <c r="E101" s="127">
        <v>0</v>
      </c>
      <c r="F101" s="125">
        <f>E101-E88</f>
        <v>-1</v>
      </c>
      <c r="G101" s="39">
        <v>539</v>
      </c>
      <c r="H101" s="73">
        <f t="shared" si="24"/>
        <v>10.905349794238672</v>
      </c>
    </row>
    <row r="102" spans="1:8" s="1" customFormat="1">
      <c r="A102" s="6" t="s">
        <v>8</v>
      </c>
      <c r="B102" s="8"/>
      <c r="C102" s="39">
        <v>449</v>
      </c>
      <c r="D102" s="73">
        <f t="shared" si="22"/>
        <v>13.959390862944154</v>
      </c>
      <c r="E102" s="127">
        <v>0</v>
      </c>
      <c r="F102" s="125">
        <f>E102-E89</f>
        <v>-2</v>
      </c>
      <c r="G102" s="39">
        <v>514</v>
      </c>
      <c r="H102" s="73">
        <f t="shared" si="24"/>
        <v>11.49674620390455</v>
      </c>
    </row>
    <row r="103" spans="1:8" s="1" customFormat="1">
      <c r="A103" s="45" t="s">
        <v>9</v>
      </c>
      <c r="B103" s="8"/>
      <c r="C103" s="39">
        <v>499</v>
      </c>
      <c r="D103" s="73">
        <f t="shared" si="22"/>
        <v>13.151927437641731</v>
      </c>
      <c r="E103" s="127">
        <v>2</v>
      </c>
      <c r="F103" s="125">
        <f>E103-E90</f>
        <v>-2</v>
      </c>
      <c r="G103" s="39">
        <v>602</v>
      </c>
      <c r="H103" s="73">
        <f t="shared" si="24"/>
        <v>13.157894736842103</v>
      </c>
    </row>
    <row r="104" spans="1:8" s="1" customFormat="1">
      <c r="A104" s="45"/>
      <c r="B104" s="8"/>
      <c r="C104" s="39"/>
      <c r="D104" s="73"/>
      <c r="E104" s="127"/>
      <c r="F104" s="125"/>
      <c r="G104" s="39"/>
      <c r="H104" s="73"/>
    </row>
    <row r="105" spans="1:8" s="1" customFormat="1">
      <c r="A105" s="45" t="s">
        <v>218</v>
      </c>
      <c r="B105" s="8"/>
      <c r="C105" s="39">
        <v>394</v>
      </c>
      <c r="D105" s="73">
        <f t="shared" ref="D105:D116" si="25">(C105/C92-1)*100</f>
        <v>2.8720626631853818</v>
      </c>
      <c r="E105" s="127">
        <v>2</v>
      </c>
      <c r="F105" s="125">
        <f t="shared" ref="F105:F116" si="26">E105-E92</f>
        <v>0</v>
      </c>
      <c r="G105" s="39">
        <v>488</v>
      </c>
      <c r="H105" s="73">
        <f t="shared" ref="H105:H116" si="27">(G105/G92-1)*100</f>
        <v>5.6277056277056259</v>
      </c>
    </row>
    <row r="106" spans="1:8" s="1" customFormat="1">
      <c r="A106" s="6" t="s">
        <v>0</v>
      </c>
      <c r="B106" s="8"/>
      <c r="C106" s="39">
        <v>370</v>
      </c>
      <c r="D106" s="73">
        <f t="shared" si="25"/>
        <v>6.321839080459779</v>
      </c>
      <c r="E106" s="127">
        <v>3</v>
      </c>
      <c r="F106" s="125">
        <f t="shared" si="26"/>
        <v>3</v>
      </c>
      <c r="G106" s="39">
        <v>482</v>
      </c>
      <c r="H106" s="73">
        <f t="shared" si="27"/>
        <v>15.587529976019177</v>
      </c>
    </row>
    <row r="107" spans="1:8" s="1" customFormat="1">
      <c r="A107" s="6" t="s">
        <v>1</v>
      </c>
      <c r="B107" s="8"/>
      <c r="C107" s="39">
        <v>415</v>
      </c>
      <c r="D107" s="73">
        <f t="shared" si="25"/>
        <v>-0.71770334928229484</v>
      </c>
      <c r="E107" s="127">
        <v>2</v>
      </c>
      <c r="F107" s="125">
        <f t="shared" si="26"/>
        <v>1</v>
      </c>
      <c r="G107" s="39">
        <v>491</v>
      </c>
      <c r="H107" s="73">
        <f t="shared" si="27"/>
        <v>-5.212355212355213</v>
      </c>
    </row>
    <row r="108" spans="1:8" s="1" customFormat="1">
      <c r="A108" s="6" t="s">
        <v>2</v>
      </c>
      <c r="B108" s="8"/>
      <c r="C108" s="39">
        <v>434</v>
      </c>
      <c r="D108" s="73">
        <f t="shared" si="25"/>
        <v>13.315926892950403</v>
      </c>
      <c r="E108" s="127">
        <v>1</v>
      </c>
      <c r="F108" s="125">
        <f t="shared" si="26"/>
        <v>-4</v>
      </c>
      <c r="G108" s="39">
        <v>506</v>
      </c>
      <c r="H108" s="73">
        <f t="shared" si="27"/>
        <v>12.94642857142858</v>
      </c>
    </row>
    <row r="109" spans="1:8" s="1" customFormat="1">
      <c r="A109" s="6" t="s">
        <v>3</v>
      </c>
      <c r="B109" s="8"/>
      <c r="C109" s="39">
        <v>354</v>
      </c>
      <c r="D109" s="73">
        <f t="shared" si="25"/>
        <v>-10.606060606060607</v>
      </c>
      <c r="E109" s="127">
        <v>1</v>
      </c>
      <c r="F109" s="125">
        <f t="shared" si="26"/>
        <v>0</v>
      </c>
      <c r="G109" s="39">
        <v>455</v>
      </c>
      <c r="H109" s="73">
        <f t="shared" si="27"/>
        <v>-4.6121593291404643</v>
      </c>
    </row>
    <row r="110" spans="1:8" s="1" customFormat="1">
      <c r="A110" s="6" t="s">
        <v>4</v>
      </c>
      <c r="B110" s="8"/>
      <c r="C110" s="39">
        <v>384</v>
      </c>
      <c r="D110" s="73">
        <f t="shared" si="25"/>
        <v>-7.2463768115942013</v>
      </c>
      <c r="E110" s="127">
        <v>1</v>
      </c>
      <c r="F110" s="125">
        <f t="shared" si="26"/>
        <v>-1</v>
      </c>
      <c r="G110" s="39">
        <v>458</v>
      </c>
      <c r="H110" s="73">
        <f t="shared" si="27"/>
        <v>-6.3394683026584904</v>
      </c>
    </row>
    <row r="111" spans="1:8" s="1" customFormat="1">
      <c r="A111" s="6" t="s">
        <v>5</v>
      </c>
      <c r="B111" s="8"/>
      <c r="C111" s="39">
        <v>409</v>
      </c>
      <c r="D111" s="73">
        <f t="shared" si="25"/>
        <v>-3.9906103286384997</v>
      </c>
      <c r="E111" s="127">
        <v>1</v>
      </c>
      <c r="F111" s="125">
        <f t="shared" si="26"/>
        <v>0</v>
      </c>
      <c r="G111" s="39">
        <v>491</v>
      </c>
      <c r="H111" s="73">
        <f t="shared" si="27"/>
        <v>-4.4747081712062204</v>
      </c>
    </row>
    <row r="112" spans="1:8" s="1" customFormat="1">
      <c r="A112" s="6" t="s">
        <v>6</v>
      </c>
      <c r="B112" s="8"/>
      <c r="C112" s="39">
        <v>379</v>
      </c>
      <c r="D112" s="73">
        <f t="shared" si="25"/>
        <v>-10.613207547169811</v>
      </c>
      <c r="E112" s="127">
        <v>2</v>
      </c>
      <c r="F112" s="125">
        <f t="shared" si="26"/>
        <v>1</v>
      </c>
      <c r="G112" s="39">
        <v>447</v>
      </c>
      <c r="H112" s="73">
        <f t="shared" si="27"/>
        <v>-15.019011406844108</v>
      </c>
    </row>
    <row r="113" spans="1:17" s="1" customFormat="1">
      <c r="A113" s="6" t="s">
        <v>7</v>
      </c>
      <c r="B113" s="8"/>
      <c r="C113" s="39">
        <v>421</v>
      </c>
      <c r="D113" s="73">
        <f t="shared" si="25"/>
        <v>-0.70754716981131782</v>
      </c>
      <c r="E113" s="127">
        <v>0</v>
      </c>
      <c r="F113" s="125">
        <f t="shared" si="26"/>
        <v>-2</v>
      </c>
      <c r="G113" s="39">
        <v>527</v>
      </c>
      <c r="H113" s="73">
        <f t="shared" si="27"/>
        <v>4.1501976284584963</v>
      </c>
    </row>
    <row r="114" spans="1:17" s="1" customFormat="1">
      <c r="A114" s="6" t="s">
        <v>10</v>
      </c>
      <c r="B114" s="8"/>
      <c r="C114" s="39">
        <v>417</v>
      </c>
      <c r="D114" s="73">
        <f t="shared" si="25"/>
        <v>-6.081081081081086</v>
      </c>
      <c r="E114" s="127">
        <v>4</v>
      </c>
      <c r="F114" s="125">
        <f t="shared" si="26"/>
        <v>4</v>
      </c>
      <c r="G114" s="39">
        <v>509</v>
      </c>
      <c r="H114" s="73">
        <f t="shared" si="27"/>
        <v>-5.5658627087198482</v>
      </c>
    </row>
    <row r="115" spans="1:17" s="1" customFormat="1">
      <c r="A115" s="6" t="s">
        <v>8</v>
      </c>
      <c r="B115" s="8"/>
      <c r="C115" s="39">
        <v>400</v>
      </c>
      <c r="D115" s="73">
        <f t="shared" si="25"/>
        <v>-10.913140311804003</v>
      </c>
      <c r="E115" s="127">
        <v>3</v>
      </c>
      <c r="F115" s="125">
        <f t="shared" si="26"/>
        <v>3</v>
      </c>
      <c r="G115" s="39">
        <v>475</v>
      </c>
      <c r="H115" s="73">
        <f t="shared" si="27"/>
        <v>-7.587548638132291</v>
      </c>
    </row>
    <row r="116" spans="1:17" s="1" customFormat="1">
      <c r="A116" s="45" t="s">
        <v>9</v>
      </c>
      <c r="B116" s="8"/>
      <c r="C116" s="89">
        <v>448</v>
      </c>
      <c r="D116" s="73">
        <f t="shared" si="25"/>
        <v>-10.220440881763526</v>
      </c>
      <c r="E116" s="127">
        <v>2</v>
      </c>
      <c r="F116" s="125">
        <f t="shared" si="26"/>
        <v>0</v>
      </c>
      <c r="G116" s="39">
        <v>541</v>
      </c>
      <c r="H116" s="73">
        <f t="shared" si="27"/>
        <v>-10.13289036544851</v>
      </c>
    </row>
    <row r="117" spans="1:17" s="1" customFormat="1">
      <c r="A117" s="45"/>
      <c r="B117" s="8"/>
      <c r="C117" s="39"/>
      <c r="D117" s="73"/>
      <c r="E117" s="127"/>
      <c r="F117" s="125"/>
      <c r="G117" s="39"/>
      <c r="H117" s="73"/>
    </row>
    <row r="118" spans="1:17" s="1" customFormat="1">
      <c r="A118" s="45" t="s">
        <v>238</v>
      </c>
      <c r="B118" s="8"/>
      <c r="C118" s="39">
        <v>305</v>
      </c>
      <c r="D118" s="73">
        <f t="shared" ref="D118:D129" si="28">(C118/C105-1)*100</f>
        <v>-22.588832487309642</v>
      </c>
      <c r="E118" s="127">
        <v>2</v>
      </c>
      <c r="F118" s="125">
        <f t="shared" ref="F118:F129" si="29">E118-E105</f>
        <v>0</v>
      </c>
      <c r="G118" s="39">
        <v>392</v>
      </c>
      <c r="H118" s="73">
        <f t="shared" ref="H118:H129" si="30">(G118/G105-1)*100</f>
        <v>-19.672131147540984</v>
      </c>
    </row>
    <row r="119" spans="1:17" s="1" customFormat="1">
      <c r="A119" s="45" t="s">
        <v>0</v>
      </c>
      <c r="B119" s="8"/>
      <c r="C119" s="39">
        <v>373</v>
      </c>
      <c r="D119" s="73">
        <f t="shared" si="28"/>
        <v>0.81081081081080253</v>
      </c>
      <c r="E119" s="127">
        <v>1</v>
      </c>
      <c r="F119" s="125">
        <f t="shared" si="29"/>
        <v>-2</v>
      </c>
      <c r="G119" s="39">
        <v>462</v>
      </c>
      <c r="H119" s="73">
        <f t="shared" si="30"/>
        <v>-4.1493775933609918</v>
      </c>
    </row>
    <row r="120" spans="1:17" s="1" customFormat="1">
      <c r="A120" s="6" t="s">
        <v>1</v>
      </c>
      <c r="B120" s="8"/>
      <c r="C120" s="39">
        <v>396</v>
      </c>
      <c r="D120" s="73">
        <f t="shared" si="28"/>
        <v>-4.5783132530120447</v>
      </c>
      <c r="E120" s="127">
        <v>2</v>
      </c>
      <c r="F120" s="125">
        <f t="shared" si="29"/>
        <v>0</v>
      </c>
      <c r="G120" s="39">
        <v>517</v>
      </c>
      <c r="H120" s="73">
        <f t="shared" si="30"/>
        <v>5.2953156822810543</v>
      </c>
    </row>
    <row r="121" spans="1:17" s="1" customFormat="1">
      <c r="A121" s="6" t="s">
        <v>2</v>
      </c>
      <c r="B121" s="8"/>
      <c r="C121" s="39">
        <v>376</v>
      </c>
      <c r="D121" s="73">
        <f t="shared" si="28"/>
        <v>-13.364055299539167</v>
      </c>
      <c r="E121" s="127">
        <v>2</v>
      </c>
      <c r="F121" s="125">
        <f t="shared" si="29"/>
        <v>1</v>
      </c>
      <c r="G121" s="39">
        <v>472</v>
      </c>
      <c r="H121" s="73">
        <f t="shared" si="30"/>
        <v>-6.7193675889328013</v>
      </c>
    </row>
    <row r="122" spans="1:17" s="1" customFormat="1">
      <c r="A122" s="6" t="s">
        <v>3</v>
      </c>
      <c r="B122" s="8"/>
      <c r="C122" s="39">
        <v>375</v>
      </c>
      <c r="D122" s="73">
        <f t="shared" si="28"/>
        <v>5.9322033898305149</v>
      </c>
      <c r="E122" s="127">
        <v>3</v>
      </c>
      <c r="F122" s="125">
        <f t="shared" si="29"/>
        <v>2</v>
      </c>
      <c r="G122" s="39">
        <v>455</v>
      </c>
      <c r="H122" s="73">
        <f t="shared" si="30"/>
        <v>0</v>
      </c>
    </row>
    <row r="123" spans="1:17" s="1" customFormat="1">
      <c r="A123" s="6" t="s">
        <v>4</v>
      </c>
      <c r="B123" s="8"/>
      <c r="C123" s="39">
        <v>364</v>
      </c>
      <c r="D123" s="73">
        <f t="shared" si="28"/>
        <v>-5.2083333333333375</v>
      </c>
      <c r="E123" s="127">
        <v>3</v>
      </c>
      <c r="F123" s="125">
        <f t="shared" si="29"/>
        <v>2</v>
      </c>
      <c r="G123" s="39">
        <v>462</v>
      </c>
      <c r="H123" s="73">
        <f t="shared" si="30"/>
        <v>0.8733624454148492</v>
      </c>
    </row>
    <row r="124" spans="1:17" s="1" customFormat="1">
      <c r="A124" s="6" t="s">
        <v>5</v>
      </c>
      <c r="B124" s="8"/>
      <c r="C124" s="39">
        <v>453</v>
      </c>
      <c r="D124" s="73">
        <f t="shared" si="28"/>
        <v>10.757946210268955</v>
      </c>
      <c r="E124" s="127">
        <v>1</v>
      </c>
      <c r="F124" s="125">
        <f t="shared" si="29"/>
        <v>0</v>
      </c>
      <c r="G124" s="39">
        <v>557</v>
      </c>
      <c r="H124" s="73">
        <f t="shared" si="30"/>
        <v>13.441955193482681</v>
      </c>
    </row>
    <row r="125" spans="1:17" s="1" customFormat="1">
      <c r="A125" s="6" t="s">
        <v>6</v>
      </c>
      <c r="B125" s="8"/>
      <c r="C125" s="39">
        <v>386</v>
      </c>
      <c r="D125" s="73">
        <f t="shared" si="28"/>
        <v>1.846965699208436</v>
      </c>
      <c r="E125" s="127">
        <v>3</v>
      </c>
      <c r="F125" s="125">
        <f t="shared" si="29"/>
        <v>1</v>
      </c>
      <c r="G125" s="39">
        <v>477</v>
      </c>
      <c r="H125" s="73">
        <f t="shared" si="30"/>
        <v>6.7114093959731447</v>
      </c>
    </row>
    <row r="126" spans="1:17" s="1" customFormat="1">
      <c r="A126" s="6" t="s">
        <v>7</v>
      </c>
      <c r="B126" s="8"/>
      <c r="C126" s="39">
        <v>392</v>
      </c>
      <c r="D126" s="73">
        <f t="shared" si="28"/>
        <v>-6.8883610451306421</v>
      </c>
      <c r="E126" s="127">
        <v>2</v>
      </c>
      <c r="F126" s="125">
        <f t="shared" si="29"/>
        <v>2</v>
      </c>
      <c r="G126" s="39">
        <v>513</v>
      </c>
      <c r="H126" s="73">
        <f t="shared" si="30"/>
        <v>-2.6565464895635715</v>
      </c>
    </row>
    <row r="127" spans="1:17" s="1" customFormat="1">
      <c r="A127" s="6" t="s">
        <v>10</v>
      </c>
      <c r="B127" s="8"/>
      <c r="C127" s="39">
        <v>433</v>
      </c>
      <c r="D127" s="73">
        <f t="shared" si="28"/>
        <v>3.83693045563549</v>
      </c>
      <c r="E127" s="127">
        <v>2</v>
      </c>
      <c r="F127" s="125">
        <f t="shared" si="29"/>
        <v>-2</v>
      </c>
      <c r="G127" s="39">
        <v>513</v>
      </c>
      <c r="H127" s="73">
        <f t="shared" si="30"/>
        <v>0.78585461689586467</v>
      </c>
    </row>
    <row r="128" spans="1:17" s="1" customFormat="1">
      <c r="A128" s="6" t="s">
        <v>8</v>
      </c>
      <c r="B128" s="8"/>
      <c r="C128" s="39">
        <v>384</v>
      </c>
      <c r="D128" s="73">
        <f t="shared" si="28"/>
        <v>-4.0000000000000036</v>
      </c>
      <c r="E128" s="127">
        <v>0</v>
      </c>
      <c r="F128" s="125">
        <f t="shared" si="29"/>
        <v>-3</v>
      </c>
      <c r="G128" s="39">
        <v>457</v>
      </c>
      <c r="H128" s="73">
        <f t="shared" si="30"/>
        <v>-3.7894736842105314</v>
      </c>
      <c r="L128" s="35"/>
      <c r="M128" s="71"/>
      <c r="N128" s="153"/>
      <c r="O128" s="154"/>
      <c r="P128" s="35"/>
      <c r="Q128" s="71"/>
    </row>
    <row r="129" spans="1:8" s="1" customFormat="1">
      <c r="A129" s="45" t="s">
        <v>9</v>
      </c>
      <c r="B129" s="8"/>
      <c r="C129" s="89">
        <v>409</v>
      </c>
      <c r="D129" s="73">
        <f t="shared" si="28"/>
        <v>-8.7053571428571388</v>
      </c>
      <c r="E129" s="127">
        <v>2</v>
      </c>
      <c r="F129" s="125">
        <f t="shared" si="29"/>
        <v>0</v>
      </c>
      <c r="G129" s="39">
        <v>479</v>
      </c>
      <c r="H129" s="73">
        <f t="shared" si="30"/>
        <v>-11.46025878003697</v>
      </c>
    </row>
    <row r="130" spans="1:8" s="1" customFormat="1">
      <c r="A130" s="45"/>
      <c r="B130" s="8"/>
      <c r="C130" s="39"/>
      <c r="D130" s="73"/>
      <c r="E130" s="127"/>
      <c r="F130" s="125"/>
      <c r="G130" s="39"/>
      <c r="H130" s="73"/>
    </row>
    <row r="131" spans="1:8" s="1" customFormat="1">
      <c r="A131" s="45" t="s">
        <v>259</v>
      </c>
      <c r="B131" s="8"/>
      <c r="C131" s="39">
        <v>365</v>
      </c>
      <c r="D131" s="73">
        <f t="shared" ref="D131:D142" si="31">(C131/C105-1)*100</f>
        <v>-7.3604060913705638</v>
      </c>
      <c r="E131" s="127">
        <v>2</v>
      </c>
      <c r="F131" s="125">
        <f t="shared" ref="F131:F142" si="32">E131-E105</f>
        <v>0</v>
      </c>
      <c r="G131" s="39">
        <v>427</v>
      </c>
      <c r="H131" s="73">
        <f t="shared" ref="H131:H142" si="33">(G131/G105-1)*100</f>
        <v>-12.5</v>
      </c>
    </row>
    <row r="132" spans="1:8" s="1" customFormat="1">
      <c r="A132" s="45" t="s">
        <v>0</v>
      </c>
      <c r="B132" s="8"/>
      <c r="C132" s="39">
        <v>320</v>
      </c>
      <c r="D132" s="73">
        <f t="shared" si="31"/>
        <v>-13.513513513513509</v>
      </c>
      <c r="E132" s="127">
        <v>1</v>
      </c>
      <c r="F132" s="125">
        <f t="shared" si="32"/>
        <v>-2</v>
      </c>
      <c r="G132" s="39">
        <v>398</v>
      </c>
      <c r="H132" s="73">
        <f t="shared" si="33"/>
        <v>-17.427385892116188</v>
      </c>
    </row>
    <row r="133" spans="1:8" s="1" customFormat="1">
      <c r="A133" s="6" t="s">
        <v>1</v>
      </c>
      <c r="B133" s="8"/>
      <c r="C133" s="39">
        <v>420</v>
      </c>
      <c r="D133" s="73">
        <f t="shared" si="31"/>
        <v>1.2048192771084265</v>
      </c>
      <c r="E133" s="127">
        <v>1</v>
      </c>
      <c r="F133" s="125">
        <f t="shared" si="32"/>
        <v>-1</v>
      </c>
      <c r="G133" s="39">
        <v>500</v>
      </c>
      <c r="H133" s="73">
        <f t="shared" si="33"/>
        <v>1.8329938900203624</v>
      </c>
    </row>
    <row r="134" spans="1:8" s="1" customFormat="1">
      <c r="A134" s="6" t="s">
        <v>2</v>
      </c>
      <c r="B134" s="8"/>
      <c r="C134" s="77">
        <v>343</v>
      </c>
      <c r="D134" s="116">
        <f t="shared" si="31"/>
        <v>-20.967741935483875</v>
      </c>
      <c r="E134" s="148">
        <v>2</v>
      </c>
      <c r="F134" s="149">
        <f t="shared" si="32"/>
        <v>1</v>
      </c>
      <c r="G134" s="77">
        <v>422</v>
      </c>
      <c r="H134" s="73">
        <f t="shared" si="33"/>
        <v>-16.600790513833996</v>
      </c>
    </row>
    <row r="135" spans="1:8" s="1" customFormat="1">
      <c r="A135" s="6" t="s">
        <v>3</v>
      </c>
      <c r="B135" s="8"/>
      <c r="C135" s="39">
        <v>373</v>
      </c>
      <c r="D135" s="116">
        <f t="shared" si="31"/>
        <v>5.3672316384180796</v>
      </c>
      <c r="E135" s="127">
        <v>1</v>
      </c>
      <c r="F135" s="149">
        <f t="shared" si="32"/>
        <v>0</v>
      </c>
      <c r="G135" s="39">
        <v>477</v>
      </c>
      <c r="H135" s="73">
        <f t="shared" si="33"/>
        <v>4.8351648351648402</v>
      </c>
    </row>
    <row r="136" spans="1:8" s="1" customFormat="1">
      <c r="A136" s="6" t="s">
        <v>4</v>
      </c>
      <c r="B136" s="8"/>
      <c r="C136" s="39">
        <v>376</v>
      </c>
      <c r="D136" s="116">
        <f t="shared" si="31"/>
        <v>-2.083333333333337</v>
      </c>
      <c r="E136" s="127">
        <v>1</v>
      </c>
      <c r="F136" s="149">
        <f t="shared" si="32"/>
        <v>0</v>
      </c>
      <c r="G136" s="39">
        <v>466</v>
      </c>
      <c r="H136" s="73">
        <f t="shared" si="33"/>
        <v>1.7467248908296984</v>
      </c>
    </row>
    <row r="137" spans="1:8" s="1" customFormat="1">
      <c r="A137" s="6" t="s">
        <v>5</v>
      </c>
      <c r="B137" s="8"/>
      <c r="C137" s="39">
        <v>409</v>
      </c>
      <c r="D137" s="116">
        <f t="shared" si="31"/>
        <v>0</v>
      </c>
      <c r="E137" s="127">
        <v>6</v>
      </c>
      <c r="F137" s="149">
        <f t="shared" si="32"/>
        <v>5</v>
      </c>
      <c r="G137" s="39">
        <v>511</v>
      </c>
      <c r="H137" s="73">
        <f t="shared" si="33"/>
        <v>4.0733197556008127</v>
      </c>
    </row>
    <row r="138" spans="1:8" s="1" customFormat="1">
      <c r="A138" s="6" t="s">
        <v>6</v>
      </c>
      <c r="B138" s="8"/>
      <c r="C138" s="39">
        <v>370</v>
      </c>
      <c r="D138" s="116">
        <f t="shared" si="31"/>
        <v>-2.3746701846965701</v>
      </c>
      <c r="E138" s="127">
        <v>1</v>
      </c>
      <c r="F138" s="149">
        <f t="shared" si="32"/>
        <v>-1</v>
      </c>
      <c r="G138" s="39">
        <v>450</v>
      </c>
      <c r="H138" s="73">
        <f t="shared" si="33"/>
        <v>0.67114093959732557</v>
      </c>
    </row>
    <row r="139" spans="1:8" s="1" customFormat="1">
      <c r="A139" s="6" t="s">
        <v>7</v>
      </c>
      <c r="B139" s="8"/>
      <c r="C139" s="39">
        <v>380</v>
      </c>
      <c r="D139" s="116">
        <f t="shared" si="31"/>
        <v>-9.738717339667458</v>
      </c>
      <c r="E139" s="127">
        <v>2</v>
      </c>
      <c r="F139" s="149">
        <f t="shared" si="32"/>
        <v>2</v>
      </c>
      <c r="G139" s="39">
        <v>465</v>
      </c>
      <c r="H139" s="73">
        <f t="shared" si="33"/>
        <v>-11.764705882352944</v>
      </c>
    </row>
    <row r="140" spans="1:8" s="1" customFormat="1">
      <c r="A140" s="6" t="s">
        <v>10</v>
      </c>
      <c r="B140" s="8"/>
      <c r="C140" s="39">
        <v>356</v>
      </c>
      <c r="D140" s="116">
        <f t="shared" si="31"/>
        <v>-14.62829736211031</v>
      </c>
      <c r="E140" s="127">
        <v>1</v>
      </c>
      <c r="F140" s="149">
        <f t="shared" si="32"/>
        <v>-3</v>
      </c>
      <c r="G140" s="39">
        <v>432</v>
      </c>
      <c r="H140" s="73">
        <f t="shared" si="33"/>
        <v>-15.127701375245584</v>
      </c>
    </row>
    <row r="141" spans="1:8" s="1" customFormat="1">
      <c r="A141" s="6" t="s">
        <v>8</v>
      </c>
      <c r="B141" s="8"/>
      <c r="C141" s="39">
        <v>392</v>
      </c>
      <c r="D141" s="116">
        <f t="shared" si="31"/>
        <v>-2.0000000000000018</v>
      </c>
      <c r="E141" s="127">
        <v>2</v>
      </c>
      <c r="F141" s="149">
        <f t="shared" si="32"/>
        <v>-1</v>
      </c>
      <c r="G141" s="39">
        <v>462</v>
      </c>
      <c r="H141" s="73">
        <f t="shared" si="33"/>
        <v>-2.7368421052631597</v>
      </c>
    </row>
    <row r="142" spans="1:8" s="1" customFormat="1">
      <c r="A142" s="45" t="s">
        <v>9</v>
      </c>
      <c r="B142" s="8"/>
      <c r="C142" s="89">
        <v>454</v>
      </c>
      <c r="D142" s="116">
        <f t="shared" si="31"/>
        <v>1.3392857142857206</v>
      </c>
      <c r="E142" s="127">
        <v>3</v>
      </c>
      <c r="F142" s="149">
        <f t="shared" si="32"/>
        <v>1</v>
      </c>
      <c r="G142" s="39">
        <v>531</v>
      </c>
      <c r="H142" s="73">
        <f t="shared" si="33"/>
        <v>-1.8484288354898348</v>
      </c>
    </row>
    <row r="143" spans="1:8" s="1" customFormat="1">
      <c r="A143" s="45"/>
      <c r="B143" s="8"/>
      <c r="C143" s="39"/>
      <c r="D143" s="116"/>
      <c r="E143" s="127"/>
      <c r="F143" s="149"/>
      <c r="G143" s="39"/>
      <c r="H143" s="73"/>
    </row>
    <row r="144" spans="1:8" s="1" customFormat="1">
      <c r="A144" s="45" t="s">
        <v>271</v>
      </c>
      <c r="B144" s="8"/>
      <c r="C144" s="39">
        <v>292</v>
      </c>
      <c r="D144" s="73">
        <f t="shared" ref="D144:D155" si="34">(C144/C131-1)*100</f>
        <v>-19.999999999999996</v>
      </c>
      <c r="E144" s="127">
        <v>5</v>
      </c>
      <c r="F144" s="125">
        <f t="shared" ref="F144:F155" si="35">E144-E131</f>
        <v>3</v>
      </c>
      <c r="G144" s="39">
        <v>337</v>
      </c>
      <c r="H144" s="73">
        <f t="shared" ref="H144:H155" si="36">(G144/G131-1)*100</f>
        <v>-21.07728337236534</v>
      </c>
    </row>
    <row r="145" spans="1:8" s="1" customFormat="1">
      <c r="A145" s="45" t="s">
        <v>0</v>
      </c>
      <c r="B145" s="8"/>
      <c r="C145" s="39">
        <v>320</v>
      </c>
      <c r="D145" s="73">
        <f t="shared" si="34"/>
        <v>0</v>
      </c>
      <c r="E145" s="127">
        <v>0</v>
      </c>
      <c r="F145" s="125">
        <f t="shared" si="35"/>
        <v>-1</v>
      </c>
      <c r="G145" s="39">
        <v>385</v>
      </c>
      <c r="H145" s="73">
        <f t="shared" si="36"/>
        <v>-3.2663316582914548</v>
      </c>
    </row>
    <row r="146" spans="1:8" s="1" customFormat="1">
      <c r="A146" s="6" t="s">
        <v>1</v>
      </c>
      <c r="B146" s="8"/>
      <c r="C146" s="39">
        <v>309</v>
      </c>
      <c r="D146" s="73">
        <f t="shared" si="34"/>
        <v>-26.428571428571423</v>
      </c>
      <c r="E146" s="127">
        <v>2</v>
      </c>
      <c r="F146" s="125">
        <f t="shared" si="35"/>
        <v>1</v>
      </c>
      <c r="G146" s="39">
        <v>363</v>
      </c>
      <c r="H146" s="73">
        <f t="shared" si="36"/>
        <v>-27.400000000000002</v>
      </c>
    </row>
    <row r="147" spans="1:8" s="1" customFormat="1">
      <c r="A147" s="6" t="s">
        <v>2</v>
      </c>
      <c r="B147" s="8"/>
      <c r="C147" s="77">
        <v>315</v>
      </c>
      <c r="D147" s="73">
        <f t="shared" si="34"/>
        <v>-8.1632653061224474</v>
      </c>
      <c r="E147" s="148">
        <v>1</v>
      </c>
      <c r="F147" s="125">
        <f t="shared" si="35"/>
        <v>-1</v>
      </c>
      <c r="G147" s="77">
        <v>390</v>
      </c>
      <c r="H147" s="73">
        <f t="shared" si="36"/>
        <v>-7.5829383886255926</v>
      </c>
    </row>
    <row r="148" spans="1:8" s="1" customFormat="1">
      <c r="A148" s="6" t="s">
        <v>3</v>
      </c>
      <c r="B148" s="8"/>
      <c r="C148" s="39">
        <v>328</v>
      </c>
      <c r="D148" s="73">
        <f t="shared" si="34"/>
        <v>-12.06434316353887</v>
      </c>
      <c r="E148" s="127">
        <v>2</v>
      </c>
      <c r="F148" s="125">
        <f t="shared" si="35"/>
        <v>1</v>
      </c>
      <c r="G148" s="39">
        <v>398</v>
      </c>
      <c r="H148" s="73">
        <f t="shared" si="36"/>
        <v>-16.561844863731658</v>
      </c>
    </row>
    <row r="149" spans="1:8" s="1" customFormat="1">
      <c r="A149" s="6" t="s">
        <v>4</v>
      </c>
      <c r="B149" s="8"/>
      <c r="C149" s="39">
        <v>342</v>
      </c>
      <c r="D149" s="73">
        <f t="shared" si="34"/>
        <v>-9.0425531914893664</v>
      </c>
      <c r="E149" s="127">
        <v>2</v>
      </c>
      <c r="F149" s="125">
        <f t="shared" si="35"/>
        <v>1</v>
      </c>
      <c r="G149" s="39">
        <v>394</v>
      </c>
      <c r="H149" s="73">
        <f t="shared" si="36"/>
        <v>-15.450643776824036</v>
      </c>
    </row>
    <row r="150" spans="1:8" s="1" customFormat="1">
      <c r="A150" s="6" t="s">
        <v>5</v>
      </c>
      <c r="B150" s="8"/>
      <c r="C150" s="39">
        <v>379</v>
      </c>
      <c r="D150" s="73">
        <f t="shared" si="34"/>
        <v>-7.3349633251833746</v>
      </c>
      <c r="E150" s="127">
        <v>1</v>
      </c>
      <c r="F150" s="125">
        <f t="shared" si="35"/>
        <v>-5</v>
      </c>
      <c r="G150" s="39">
        <v>446</v>
      </c>
      <c r="H150" s="73">
        <f t="shared" si="36"/>
        <v>-12.720156555772999</v>
      </c>
    </row>
    <row r="151" spans="1:8" s="1" customFormat="1">
      <c r="A151" s="6" t="s">
        <v>6</v>
      </c>
      <c r="B151" s="8"/>
      <c r="C151" s="39">
        <v>323</v>
      </c>
      <c r="D151" s="73">
        <f t="shared" si="34"/>
        <v>-12.702702702702705</v>
      </c>
      <c r="E151" s="127">
        <v>0</v>
      </c>
      <c r="F151" s="125">
        <f t="shared" si="35"/>
        <v>-1</v>
      </c>
      <c r="G151" s="39">
        <v>405</v>
      </c>
      <c r="H151" s="73">
        <f t="shared" si="36"/>
        <v>-9.9999999999999982</v>
      </c>
    </row>
    <row r="152" spans="1:8" s="1" customFormat="1">
      <c r="A152" s="6" t="s">
        <v>7</v>
      </c>
      <c r="B152" s="8"/>
      <c r="C152" s="39">
        <v>333</v>
      </c>
      <c r="D152" s="73">
        <f t="shared" si="34"/>
        <v>-12.368421052631584</v>
      </c>
      <c r="E152" s="127">
        <v>1</v>
      </c>
      <c r="F152" s="125">
        <f t="shared" si="35"/>
        <v>-1</v>
      </c>
      <c r="G152" s="39">
        <v>379</v>
      </c>
      <c r="H152" s="73">
        <f t="shared" si="36"/>
        <v>-18.494623655913976</v>
      </c>
    </row>
    <row r="153" spans="1:8" s="1" customFormat="1">
      <c r="A153" s="6" t="s">
        <v>10</v>
      </c>
      <c r="B153" s="8"/>
      <c r="C153" s="39">
        <v>346</v>
      </c>
      <c r="D153" s="73">
        <f t="shared" si="34"/>
        <v>-2.8089887640449396</v>
      </c>
      <c r="E153" s="127">
        <v>0</v>
      </c>
      <c r="F153" s="125">
        <f t="shared" si="35"/>
        <v>-1</v>
      </c>
      <c r="G153" s="39">
        <v>434</v>
      </c>
      <c r="H153" s="73">
        <f t="shared" si="36"/>
        <v>0.46296296296295392</v>
      </c>
    </row>
    <row r="154" spans="1:8" s="1" customFormat="1">
      <c r="A154" s="6" t="s">
        <v>8</v>
      </c>
      <c r="B154" s="8"/>
      <c r="C154" s="39">
        <v>362</v>
      </c>
      <c r="D154" s="73">
        <f t="shared" si="34"/>
        <v>-7.6530612244897984</v>
      </c>
      <c r="E154" s="127">
        <v>4</v>
      </c>
      <c r="F154" s="125">
        <f t="shared" si="35"/>
        <v>2</v>
      </c>
      <c r="G154" s="39">
        <v>415</v>
      </c>
      <c r="H154" s="73">
        <f t="shared" si="36"/>
        <v>-10.173160173160179</v>
      </c>
    </row>
    <row r="155" spans="1:8" s="1" customFormat="1">
      <c r="A155" s="45" t="s">
        <v>9</v>
      </c>
      <c r="B155" s="8"/>
      <c r="C155" s="39">
        <v>385</v>
      </c>
      <c r="D155" s="73">
        <f t="shared" si="34"/>
        <v>-15.19823788546255</v>
      </c>
      <c r="E155" s="127">
        <v>0</v>
      </c>
      <c r="F155" s="125">
        <f t="shared" si="35"/>
        <v>-3</v>
      </c>
      <c r="G155" s="39">
        <v>488</v>
      </c>
      <c r="H155" s="73">
        <f t="shared" si="36"/>
        <v>-8.0979284369114843</v>
      </c>
    </row>
    <row r="156" spans="1:8" s="1" customFormat="1">
      <c r="A156" s="45"/>
      <c r="B156" s="8"/>
      <c r="C156" s="39"/>
      <c r="D156" s="73"/>
      <c r="E156" s="127"/>
      <c r="F156" s="125"/>
      <c r="G156" s="39"/>
      <c r="H156" s="73"/>
    </row>
    <row r="157" spans="1:8" s="1" customFormat="1">
      <c r="A157" s="45" t="s">
        <v>297</v>
      </c>
      <c r="B157" s="8"/>
      <c r="C157" s="39">
        <v>300</v>
      </c>
      <c r="D157" s="73">
        <f t="shared" ref="D157:D168" si="37">(C157/C144-1)*100</f>
        <v>2.7397260273972712</v>
      </c>
      <c r="E157" s="127">
        <v>0</v>
      </c>
      <c r="F157" s="125">
        <f t="shared" ref="F157:F168" si="38">E157-E144</f>
        <v>-5</v>
      </c>
      <c r="G157" s="39">
        <v>372</v>
      </c>
      <c r="H157" s="73">
        <f t="shared" ref="H157:H168" si="39">(G157/G144-1)*100</f>
        <v>10.385756676557856</v>
      </c>
    </row>
    <row r="158" spans="1:8" s="1" customFormat="1">
      <c r="A158" s="45" t="s">
        <v>0</v>
      </c>
      <c r="B158" s="8"/>
      <c r="C158" s="39">
        <v>282</v>
      </c>
      <c r="D158" s="73">
        <f t="shared" si="37"/>
        <v>-11.875000000000002</v>
      </c>
      <c r="E158" s="127">
        <v>1</v>
      </c>
      <c r="F158" s="125">
        <f t="shared" si="38"/>
        <v>1</v>
      </c>
      <c r="G158" s="39">
        <v>343</v>
      </c>
      <c r="H158" s="73">
        <f t="shared" si="39"/>
        <v>-10.909090909090914</v>
      </c>
    </row>
    <row r="159" spans="1:8" s="1" customFormat="1">
      <c r="A159" s="6" t="s">
        <v>1</v>
      </c>
      <c r="B159" s="8"/>
      <c r="C159" s="39">
        <v>337</v>
      </c>
      <c r="D159" s="73">
        <f t="shared" si="37"/>
        <v>9.0614886731391628</v>
      </c>
      <c r="E159" s="127">
        <v>2</v>
      </c>
      <c r="F159" s="125">
        <f t="shared" si="38"/>
        <v>0</v>
      </c>
      <c r="G159" s="39">
        <v>394</v>
      </c>
      <c r="H159" s="73">
        <f t="shared" si="39"/>
        <v>8.5399449035812758</v>
      </c>
    </row>
    <row r="160" spans="1:8" s="1" customFormat="1">
      <c r="A160" s="6" t="s">
        <v>2</v>
      </c>
      <c r="B160" s="8"/>
      <c r="C160" s="77">
        <v>324</v>
      </c>
      <c r="D160" s="73">
        <f t="shared" si="37"/>
        <v>2.857142857142847</v>
      </c>
      <c r="E160" s="127">
        <v>2</v>
      </c>
      <c r="F160" s="125">
        <f t="shared" si="38"/>
        <v>1</v>
      </c>
      <c r="G160" s="39">
        <v>384</v>
      </c>
      <c r="H160" s="73">
        <f t="shared" si="39"/>
        <v>-1.538461538461533</v>
      </c>
    </row>
    <row r="161" spans="1:8" s="1" customFormat="1">
      <c r="A161" s="6" t="s">
        <v>3</v>
      </c>
      <c r="B161" s="8"/>
      <c r="C161" s="39">
        <v>297</v>
      </c>
      <c r="D161" s="73">
        <f t="shared" si="37"/>
        <v>-9.4512195121951201</v>
      </c>
      <c r="E161" s="127">
        <v>1</v>
      </c>
      <c r="F161" s="125">
        <f t="shared" si="38"/>
        <v>-1</v>
      </c>
      <c r="G161" s="39">
        <v>362</v>
      </c>
      <c r="H161" s="73">
        <f t="shared" si="39"/>
        <v>-9.045226130653262</v>
      </c>
    </row>
    <row r="162" spans="1:8" s="1" customFormat="1">
      <c r="A162" s="6" t="s">
        <v>4</v>
      </c>
      <c r="B162" s="8"/>
      <c r="C162" s="39">
        <v>283</v>
      </c>
      <c r="D162" s="73">
        <f t="shared" si="37"/>
        <v>-17.251461988304094</v>
      </c>
      <c r="E162" s="127">
        <v>0</v>
      </c>
      <c r="F162" s="125">
        <f t="shared" si="38"/>
        <v>-2</v>
      </c>
      <c r="G162" s="39">
        <v>339</v>
      </c>
      <c r="H162" s="73">
        <f t="shared" si="39"/>
        <v>-13.959390862944165</v>
      </c>
    </row>
    <row r="163" spans="1:8" s="1" customFormat="1">
      <c r="A163" s="6" t="s">
        <v>5</v>
      </c>
      <c r="B163" s="8"/>
      <c r="C163" s="39">
        <v>334</v>
      </c>
      <c r="D163" s="73">
        <f t="shared" si="37"/>
        <v>-11.87335092348285</v>
      </c>
      <c r="E163" s="127">
        <v>0</v>
      </c>
      <c r="F163" s="125">
        <f t="shared" si="38"/>
        <v>-1</v>
      </c>
      <c r="G163" s="39">
        <v>422</v>
      </c>
      <c r="H163" s="73">
        <f t="shared" si="39"/>
        <v>-5.3811659192825161</v>
      </c>
    </row>
    <row r="164" spans="1:8" s="1" customFormat="1">
      <c r="A164" s="6" t="s">
        <v>6</v>
      </c>
      <c r="B164" s="8"/>
      <c r="C164" s="39">
        <v>315</v>
      </c>
      <c r="D164" s="73">
        <f t="shared" si="37"/>
        <v>-2.4767801857585092</v>
      </c>
      <c r="E164" s="127">
        <v>0</v>
      </c>
      <c r="F164" s="125">
        <f t="shared" si="38"/>
        <v>0</v>
      </c>
      <c r="G164" s="39">
        <v>405</v>
      </c>
      <c r="H164" s="73">
        <f t="shared" si="39"/>
        <v>0</v>
      </c>
    </row>
    <row r="165" spans="1:8" s="1" customFormat="1">
      <c r="A165" s="6" t="s">
        <v>7</v>
      </c>
      <c r="B165" s="8"/>
      <c r="C165" s="39">
        <v>307</v>
      </c>
      <c r="D165" s="73">
        <f t="shared" si="37"/>
        <v>-7.8078078078078095</v>
      </c>
      <c r="E165" s="127">
        <v>3</v>
      </c>
      <c r="F165" s="125">
        <f t="shared" si="38"/>
        <v>2</v>
      </c>
      <c r="G165" s="39">
        <v>372</v>
      </c>
      <c r="H165" s="73">
        <f t="shared" si="39"/>
        <v>-1.8469656992084471</v>
      </c>
    </row>
    <row r="166" spans="1:8" s="1" customFormat="1">
      <c r="A166" s="6" t="s">
        <v>10</v>
      </c>
      <c r="B166" s="8"/>
      <c r="C166" s="39">
        <v>317</v>
      </c>
      <c r="D166" s="73">
        <f t="shared" si="37"/>
        <v>-8.3815028901734081</v>
      </c>
      <c r="E166" s="127">
        <v>2</v>
      </c>
      <c r="F166" s="125">
        <f t="shared" si="38"/>
        <v>2</v>
      </c>
      <c r="G166" s="39">
        <v>381</v>
      </c>
      <c r="H166" s="73">
        <f t="shared" si="39"/>
        <v>-12.211981566820274</v>
      </c>
    </row>
    <row r="167" spans="1:8" s="1" customFormat="1">
      <c r="A167" s="6" t="s">
        <v>8</v>
      </c>
      <c r="B167" s="8"/>
      <c r="C167" s="39">
        <v>311</v>
      </c>
      <c r="D167" s="73">
        <f t="shared" si="37"/>
        <v>-14.088397790055252</v>
      </c>
      <c r="E167" s="127">
        <v>1</v>
      </c>
      <c r="F167" s="125">
        <f t="shared" si="38"/>
        <v>-3</v>
      </c>
      <c r="G167" s="39">
        <v>375</v>
      </c>
      <c r="H167" s="73">
        <f t="shared" si="39"/>
        <v>-9.6385542168674672</v>
      </c>
    </row>
    <row r="168" spans="1:8" s="1" customFormat="1">
      <c r="A168" s="45" t="s">
        <v>9</v>
      </c>
      <c r="B168" s="8"/>
      <c r="C168" s="39">
        <v>348</v>
      </c>
      <c r="D168" s="73">
        <f t="shared" si="37"/>
        <v>-9.610389610389614</v>
      </c>
      <c r="E168" s="127">
        <v>0</v>
      </c>
      <c r="F168" s="125">
        <f t="shared" si="38"/>
        <v>0</v>
      </c>
      <c r="G168" s="39">
        <v>417</v>
      </c>
      <c r="H168" s="73">
        <f t="shared" si="39"/>
        <v>-14.54918032786885</v>
      </c>
    </row>
    <row r="169" spans="1:8" s="1" customFormat="1">
      <c r="A169" s="45"/>
      <c r="B169" s="8"/>
      <c r="C169" s="39"/>
      <c r="D169" s="73"/>
      <c r="E169" s="127"/>
      <c r="F169" s="125"/>
      <c r="G169" s="39"/>
      <c r="H169" s="73"/>
    </row>
    <row r="170" spans="1:8">
      <c r="A170" s="45" t="s">
        <v>308</v>
      </c>
      <c r="B170" s="97"/>
      <c r="C170" s="3">
        <v>269</v>
      </c>
      <c r="D170" s="73">
        <f t="shared" ref="D170:D175" si="40">(C170/C157-1)*100</f>
        <v>-10.333333333333339</v>
      </c>
      <c r="E170" s="3">
        <v>3</v>
      </c>
      <c r="F170" s="125">
        <f t="shared" ref="F170:F175" si="41">E170-E157</f>
        <v>3</v>
      </c>
      <c r="G170" s="3">
        <v>327</v>
      </c>
      <c r="H170" s="73">
        <f t="shared" ref="H170:H175" si="42">(G170/G157-1)*100</f>
        <v>-12.096774193548388</v>
      </c>
    </row>
    <row r="171" spans="1:8">
      <c r="A171" s="45" t="s">
        <v>221</v>
      </c>
      <c r="B171" s="97"/>
      <c r="C171" s="3">
        <v>289</v>
      </c>
      <c r="D171" s="73">
        <f t="shared" si="40"/>
        <v>2.4822695035461084</v>
      </c>
      <c r="E171" s="3">
        <v>1</v>
      </c>
      <c r="F171" s="125">
        <f t="shared" si="41"/>
        <v>0</v>
      </c>
      <c r="G171" s="3">
        <v>339</v>
      </c>
      <c r="H171" s="73">
        <f t="shared" si="42"/>
        <v>-1.1661807580174877</v>
      </c>
    </row>
    <row r="172" spans="1:8">
      <c r="A172" s="45" t="s">
        <v>223</v>
      </c>
      <c r="B172" s="97"/>
      <c r="C172" s="3">
        <v>322</v>
      </c>
      <c r="D172" s="73">
        <f t="shared" si="40"/>
        <v>-4.4510385756676545</v>
      </c>
      <c r="E172" s="3">
        <v>2</v>
      </c>
      <c r="F172" s="125">
        <f t="shared" si="41"/>
        <v>0</v>
      </c>
      <c r="G172" s="3">
        <v>407</v>
      </c>
      <c r="H172" s="73">
        <f t="shared" si="42"/>
        <v>3.2994923857867953</v>
      </c>
    </row>
    <row r="173" spans="1:8">
      <c r="A173" s="45" t="s">
        <v>224</v>
      </c>
      <c r="B173" s="97"/>
      <c r="C173" s="3">
        <v>314</v>
      </c>
      <c r="D173" s="73">
        <f t="shared" si="40"/>
        <v>-3.0864197530864224</v>
      </c>
      <c r="E173" s="127">
        <v>0</v>
      </c>
      <c r="F173" s="125">
        <f t="shared" si="41"/>
        <v>-2</v>
      </c>
      <c r="G173" s="3">
        <v>376</v>
      </c>
      <c r="H173" s="73">
        <f t="shared" si="42"/>
        <v>-2.083333333333337</v>
      </c>
    </row>
    <row r="174" spans="1:8">
      <c r="A174" s="45" t="s">
        <v>241</v>
      </c>
      <c r="B174" s="97"/>
      <c r="C174" s="3">
        <v>309</v>
      </c>
      <c r="D174" s="73">
        <f t="shared" si="40"/>
        <v>4.0404040404040442</v>
      </c>
      <c r="E174" s="3">
        <v>2</v>
      </c>
      <c r="F174" s="125">
        <f t="shared" si="41"/>
        <v>1</v>
      </c>
      <c r="G174" s="3">
        <v>393</v>
      </c>
      <c r="H174" s="73">
        <f t="shared" si="42"/>
        <v>8.5635359116022158</v>
      </c>
    </row>
    <row r="175" spans="1:8">
      <c r="A175" s="45" t="s">
        <v>242</v>
      </c>
      <c r="B175" s="97"/>
      <c r="C175" s="3">
        <v>306</v>
      </c>
      <c r="D175" s="73">
        <f t="shared" si="40"/>
        <v>8.1272084805653613</v>
      </c>
      <c r="E175" s="3">
        <v>1</v>
      </c>
      <c r="F175" s="125">
        <f t="shared" si="41"/>
        <v>1</v>
      </c>
      <c r="G175" s="3">
        <v>356</v>
      </c>
      <c r="H175" s="73">
        <f t="shared" si="42"/>
        <v>5.0147492625368661</v>
      </c>
    </row>
    <row r="176" spans="1:8">
      <c r="A176" s="45" t="s">
        <v>243</v>
      </c>
      <c r="B176" s="97"/>
      <c r="C176" s="3">
        <v>313</v>
      </c>
      <c r="D176" s="73">
        <f t="shared" ref="D176:D181" si="43">(C176/C163-1)*100</f>
        <v>-6.2874251497005984</v>
      </c>
      <c r="E176" s="127">
        <v>0</v>
      </c>
      <c r="F176" s="125">
        <f t="shared" ref="F176:F181" si="44">E176-E163</f>
        <v>0</v>
      </c>
      <c r="G176" s="3">
        <v>392</v>
      </c>
      <c r="H176" s="73">
        <f t="shared" ref="H176:H181" si="45">(G176/G163-1)*100</f>
        <v>-7.1090047393364886</v>
      </c>
    </row>
    <row r="177" spans="1:8">
      <c r="A177" s="45" t="s">
        <v>244</v>
      </c>
      <c r="B177" s="97"/>
      <c r="C177" s="3">
        <v>263</v>
      </c>
      <c r="D177" s="73">
        <f t="shared" si="43"/>
        <v>-16.507936507936506</v>
      </c>
      <c r="E177" s="127">
        <v>0</v>
      </c>
      <c r="F177" s="125">
        <f t="shared" si="44"/>
        <v>0</v>
      </c>
      <c r="G177" s="3">
        <v>335</v>
      </c>
      <c r="H177" s="73">
        <f t="shared" si="45"/>
        <v>-17.283950617283949</v>
      </c>
    </row>
    <row r="178" spans="1:8">
      <c r="A178" s="45" t="s">
        <v>245</v>
      </c>
      <c r="B178" s="97"/>
      <c r="C178" s="3">
        <v>330</v>
      </c>
      <c r="D178" s="73">
        <f t="shared" si="43"/>
        <v>7.4918566775244333</v>
      </c>
      <c r="E178" s="127">
        <v>1</v>
      </c>
      <c r="F178" s="125">
        <f t="shared" si="44"/>
        <v>-2</v>
      </c>
      <c r="G178" s="3">
        <v>383</v>
      </c>
      <c r="H178" s="73">
        <f t="shared" si="45"/>
        <v>2.9569892473118253</v>
      </c>
    </row>
    <row r="179" spans="1:8">
      <c r="A179" s="45" t="s">
        <v>246</v>
      </c>
      <c r="B179" s="97"/>
      <c r="C179" s="3">
        <v>320</v>
      </c>
      <c r="D179" s="73">
        <f t="shared" si="43"/>
        <v>0.94637223974762819</v>
      </c>
      <c r="E179" s="3">
        <v>1</v>
      </c>
      <c r="F179" s="125">
        <f t="shared" si="44"/>
        <v>-1</v>
      </c>
      <c r="G179" s="3">
        <v>379</v>
      </c>
      <c r="H179" s="73">
        <f t="shared" si="45"/>
        <v>-0.52493438320210251</v>
      </c>
    </row>
    <row r="180" spans="1:8">
      <c r="A180" s="45" t="s">
        <v>247</v>
      </c>
      <c r="B180" s="97"/>
      <c r="C180" s="202">
        <v>334</v>
      </c>
      <c r="D180" s="205">
        <f t="shared" si="43"/>
        <v>7.3954983922829509</v>
      </c>
      <c r="E180" s="206">
        <v>0</v>
      </c>
      <c r="F180" s="207">
        <f t="shared" si="44"/>
        <v>-1</v>
      </c>
      <c r="G180" s="202">
        <v>406</v>
      </c>
      <c r="H180" s="205">
        <f t="shared" si="45"/>
        <v>8.2666666666666657</v>
      </c>
    </row>
    <row r="181" spans="1:8">
      <c r="A181" s="45" t="s">
        <v>248</v>
      </c>
      <c r="B181" s="97"/>
      <c r="C181" s="212">
        <v>419</v>
      </c>
      <c r="D181" s="116">
        <f t="shared" si="43"/>
        <v>20.402298850574716</v>
      </c>
      <c r="E181" s="148">
        <v>2</v>
      </c>
      <c r="F181" s="149">
        <f t="shared" si="44"/>
        <v>2</v>
      </c>
      <c r="G181" s="211">
        <v>503</v>
      </c>
      <c r="H181" s="116">
        <f t="shared" si="45"/>
        <v>20.623501199040774</v>
      </c>
    </row>
    <row r="182" spans="1:8" s="1" customFormat="1">
      <c r="A182" s="45"/>
      <c r="B182" s="8"/>
      <c r="C182" s="39"/>
      <c r="D182" s="73"/>
      <c r="E182" s="127"/>
      <c r="F182" s="125"/>
      <c r="G182" s="39"/>
      <c r="H182" s="73"/>
    </row>
    <row r="183" spans="1:8">
      <c r="A183" s="45" t="s">
        <v>360</v>
      </c>
      <c r="B183" s="97"/>
      <c r="C183" s="202">
        <v>266</v>
      </c>
      <c r="D183" s="205">
        <f t="shared" ref="D183:D189" si="46">(C183/C170-1)*100</f>
        <v>-1.1152416356877359</v>
      </c>
      <c r="E183" s="202">
        <v>2</v>
      </c>
      <c r="F183" s="207">
        <f t="shared" ref="F183:F189" si="47">E183-E170</f>
        <v>-1</v>
      </c>
      <c r="G183" s="202">
        <v>338</v>
      </c>
      <c r="H183" s="205">
        <f t="shared" ref="H183:H189" si="48">(G183/G170-1)*100</f>
        <v>3.3639143730886945</v>
      </c>
    </row>
    <row r="184" spans="1:8">
      <c r="A184" s="45" t="s">
        <v>221</v>
      </c>
      <c r="B184" s="97"/>
      <c r="C184" s="202">
        <v>313</v>
      </c>
      <c r="D184" s="205">
        <f t="shared" si="46"/>
        <v>8.3044982698961878</v>
      </c>
      <c r="E184" s="202">
        <v>2</v>
      </c>
      <c r="F184" s="207">
        <f t="shared" si="47"/>
        <v>1</v>
      </c>
      <c r="G184" s="202">
        <v>387</v>
      </c>
      <c r="H184" s="205">
        <f t="shared" si="48"/>
        <v>14.159292035398231</v>
      </c>
    </row>
    <row r="185" spans="1:8">
      <c r="A185" s="45" t="s">
        <v>223</v>
      </c>
      <c r="B185" s="97"/>
      <c r="C185" s="202">
        <v>320</v>
      </c>
      <c r="D185" s="205">
        <f t="shared" si="46"/>
        <v>-0.62111801242236142</v>
      </c>
      <c r="E185" s="206">
        <v>0</v>
      </c>
      <c r="F185" s="207">
        <f t="shared" si="47"/>
        <v>-2</v>
      </c>
      <c r="G185" s="202">
        <v>410</v>
      </c>
      <c r="H185" s="205">
        <f t="shared" si="48"/>
        <v>0.73710073710073765</v>
      </c>
    </row>
    <row r="186" spans="1:8">
      <c r="A186" s="45" t="s">
        <v>224</v>
      </c>
      <c r="B186" s="97"/>
      <c r="C186" s="202">
        <v>319</v>
      </c>
      <c r="D186" s="205">
        <f t="shared" si="46"/>
        <v>1.5923566878980999</v>
      </c>
      <c r="E186" s="206">
        <v>2</v>
      </c>
      <c r="F186" s="207">
        <f t="shared" si="47"/>
        <v>2</v>
      </c>
      <c r="G186" s="202">
        <v>383</v>
      </c>
      <c r="H186" s="205">
        <f t="shared" si="48"/>
        <v>1.8617021276595702</v>
      </c>
    </row>
    <row r="187" spans="1:8">
      <c r="A187" s="45" t="s">
        <v>241</v>
      </c>
      <c r="B187" s="97"/>
      <c r="C187" s="202">
        <v>325</v>
      </c>
      <c r="D187" s="205">
        <f t="shared" si="46"/>
        <v>5.1779935275080957</v>
      </c>
      <c r="E187" s="206">
        <v>0</v>
      </c>
      <c r="F187" s="207">
        <f t="shared" si="47"/>
        <v>-2</v>
      </c>
      <c r="G187" s="202">
        <v>416</v>
      </c>
      <c r="H187" s="205">
        <f t="shared" si="48"/>
        <v>5.8524173027989734</v>
      </c>
    </row>
    <row r="188" spans="1:8">
      <c r="A188" s="45" t="s">
        <v>242</v>
      </c>
      <c r="B188" s="97"/>
      <c r="C188" s="202">
        <v>296</v>
      </c>
      <c r="D188" s="205">
        <f t="shared" si="46"/>
        <v>-3.2679738562091498</v>
      </c>
      <c r="E188" s="206">
        <v>1</v>
      </c>
      <c r="F188" s="207">
        <f t="shared" si="47"/>
        <v>0</v>
      </c>
      <c r="G188" s="202">
        <v>349</v>
      </c>
      <c r="H188" s="205">
        <f t="shared" si="48"/>
        <v>-1.9662921348314599</v>
      </c>
    </row>
    <row r="189" spans="1:8">
      <c r="A189" s="45" t="s">
        <v>243</v>
      </c>
      <c r="B189" s="97"/>
      <c r="C189" s="202">
        <v>304</v>
      </c>
      <c r="D189" s="205">
        <f t="shared" si="46"/>
        <v>-2.8753993610223683</v>
      </c>
      <c r="E189" s="206">
        <v>1</v>
      </c>
      <c r="F189" s="207">
        <f t="shared" si="47"/>
        <v>1</v>
      </c>
      <c r="G189" s="202">
        <v>366</v>
      </c>
      <c r="H189" s="205">
        <f t="shared" si="48"/>
        <v>-6.6326530612244916</v>
      </c>
    </row>
    <row r="190" spans="1:8">
      <c r="A190" s="45" t="s">
        <v>244</v>
      </c>
      <c r="B190" s="97"/>
      <c r="C190" s="202">
        <v>323</v>
      </c>
      <c r="D190" s="205">
        <f>(C190/C177-1)*100</f>
        <v>22.813688212927751</v>
      </c>
      <c r="E190" s="206">
        <v>0</v>
      </c>
      <c r="F190" s="207">
        <f>E190-E177</f>
        <v>0</v>
      </c>
      <c r="G190" s="202">
        <v>402</v>
      </c>
      <c r="H190" s="205">
        <f>(G190/G177-1)*100</f>
        <v>19.999999999999996</v>
      </c>
    </row>
    <row r="191" spans="1:8">
      <c r="A191" s="45" t="s">
        <v>245</v>
      </c>
      <c r="B191" s="97"/>
      <c r="C191" s="202">
        <v>296</v>
      </c>
      <c r="D191" s="205">
        <f>(C191/C178-1)*100</f>
        <v>-10.303030303030303</v>
      </c>
      <c r="E191" s="206">
        <v>0</v>
      </c>
      <c r="F191" s="207">
        <f>E191-E178</f>
        <v>-1</v>
      </c>
      <c r="G191" s="202">
        <v>351</v>
      </c>
      <c r="H191" s="205">
        <f>(G191/G178-1)*100</f>
        <v>-8.3550913838120078</v>
      </c>
    </row>
    <row r="192" spans="1:8">
      <c r="A192" s="45" t="s">
        <v>246</v>
      </c>
      <c r="B192" s="97"/>
      <c r="C192" s="202">
        <v>301</v>
      </c>
      <c r="D192" s="205">
        <f>(C192/C179-1)*100</f>
        <v>-5.9374999999999956</v>
      </c>
      <c r="E192" s="206">
        <v>1</v>
      </c>
      <c r="F192" s="207">
        <f>E192-E179</f>
        <v>0</v>
      </c>
      <c r="G192" s="202">
        <v>340</v>
      </c>
      <c r="H192" s="205">
        <f>(G192/G179-1)*100</f>
        <v>-10.290237467018471</v>
      </c>
    </row>
    <row r="193" spans="1:8">
      <c r="A193" s="45" t="s">
        <v>247</v>
      </c>
      <c r="B193" s="97"/>
      <c r="C193" s="202">
        <v>300</v>
      </c>
      <c r="D193" s="205">
        <f>(C193/C180-1)*100</f>
        <v>-10.179640718562876</v>
      </c>
      <c r="E193" s="206">
        <v>2</v>
      </c>
      <c r="F193" s="207">
        <f t="shared" ref="F193:F194" si="49">E193-E180</f>
        <v>2</v>
      </c>
      <c r="G193" s="202">
        <v>340</v>
      </c>
      <c r="H193" s="205">
        <f t="shared" ref="H193:H194" si="50">(G193/G180-1)*100</f>
        <v>-16.256157635467982</v>
      </c>
    </row>
    <row r="194" spans="1:8">
      <c r="A194" s="45" t="s">
        <v>248</v>
      </c>
      <c r="B194" s="97"/>
      <c r="C194" s="212">
        <v>326</v>
      </c>
      <c r="D194" s="205">
        <f>(C194/C181-1)*100</f>
        <v>-22.195704057279229</v>
      </c>
      <c r="E194" s="148">
        <v>3</v>
      </c>
      <c r="F194" s="207">
        <f t="shared" si="49"/>
        <v>1</v>
      </c>
      <c r="G194" s="211">
        <v>400</v>
      </c>
      <c r="H194" s="205">
        <f t="shared" si="50"/>
        <v>-20.477137176938363</v>
      </c>
    </row>
    <row r="195" spans="1:8" s="1" customFormat="1">
      <c r="A195" s="45"/>
      <c r="B195" s="8"/>
      <c r="C195" s="39"/>
      <c r="D195" s="73"/>
      <c r="E195" s="127"/>
      <c r="F195" s="125"/>
      <c r="G195" s="39"/>
      <c r="H195" s="73"/>
    </row>
    <row r="196" spans="1:8">
      <c r="A196" s="45" t="s">
        <v>390</v>
      </c>
      <c r="B196" s="97"/>
      <c r="C196" s="202">
        <v>271</v>
      </c>
      <c r="D196" s="205">
        <f t="shared" ref="D196" si="51">(C196/C183-1)*100</f>
        <v>1.8796992481203034</v>
      </c>
      <c r="E196" s="206">
        <v>0</v>
      </c>
      <c r="F196" s="207">
        <f t="shared" ref="F196:F197" si="52">E196-E183</f>
        <v>-2</v>
      </c>
      <c r="G196" s="202">
        <v>325</v>
      </c>
      <c r="H196" s="205">
        <f t="shared" ref="H196:H197" si="53">(G196/G183-1)*100</f>
        <v>-3.8461538461538436</v>
      </c>
    </row>
    <row r="197" spans="1:8">
      <c r="A197" s="45" t="s">
        <v>221</v>
      </c>
      <c r="B197" s="97"/>
      <c r="C197" s="202">
        <v>256</v>
      </c>
      <c r="D197" s="205">
        <f t="shared" ref="D197:D201" si="54">(C197/C184-1)*100</f>
        <v>-18.21086261980831</v>
      </c>
      <c r="E197" s="202">
        <v>1</v>
      </c>
      <c r="F197" s="207">
        <f t="shared" si="52"/>
        <v>-1</v>
      </c>
      <c r="G197" s="202">
        <v>314</v>
      </c>
      <c r="H197" s="205">
        <f t="shared" si="53"/>
        <v>-18.863049095607231</v>
      </c>
    </row>
    <row r="198" spans="1:8">
      <c r="A198" s="45" t="s">
        <v>223</v>
      </c>
      <c r="B198" s="97"/>
      <c r="C198" s="204">
        <v>309</v>
      </c>
      <c r="D198" s="116">
        <f t="shared" si="54"/>
        <v>-3.4375000000000044</v>
      </c>
      <c r="E198" s="148">
        <v>0</v>
      </c>
      <c r="F198" s="149">
        <f t="shared" ref="F198" si="55">E198-E185</f>
        <v>0</v>
      </c>
      <c r="G198" s="204">
        <v>391</v>
      </c>
      <c r="H198" s="116">
        <f t="shared" ref="H198" si="56">(G198/G185-1)*100</f>
        <v>-4.6341463414634188</v>
      </c>
    </row>
    <row r="199" spans="1:8">
      <c r="A199" s="45" t="s">
        <v>224</v>
      </c>
      <c r="B199" s="97"/>
      <c r="C199" s="204">
        <v>298</v>
      </c>
      <c r="D199" s="116">
        <f t="shared" si="54"/>
        <v>-6.5830721003134807</v>
      </c>
      <c r="E199" s="148">
        <v>3</v>
      </c>
      <c r="F199" s="149">
        <f t="shared" ref="F199:F201" si="57">E199-E186</f>
        <v>1</v>
      </c>
      <c r="G199" s="204">
        <v>380</v>
      </c>
      <c r="H199" s="116">
        <f t="shared" ref="H199:H200" si="58">(G199/G186-1)*100</f>
        <v>-0.78328981723237989</v>
      </c>
    </row>
    <row r="200" spans="1:8">
      <c r="A200" s="45" t="s">
        <v>241</v>
      </c>
      <c r="B200" s="97"/>
      <c r="C200" s="202">
        <v>318</v>
      </c>
      <c r="D200" s="116">
        <f t="shared" si="54"/>
        <v>-2.1538461538461506</v>
      </c>
      <c r="E200" s="206">
        <v>1</v>
      </c>
      <c r="F200" s="149">
        <f t="shared" si="57"/>
        <v>1</v>
      </c>
      <c r="G200" s="204">
        <v>374</v>
      </c>
      <c r="H200" s="116">
        <f t="shared" si="58"/>
        <v>-10.096153846153843</v>
      </c>
    </row>
    <row r="201" spans="1:8">
      <c r="A201" s="45" t="s">
        <v>242</v>
      </c>
      <c r="B201" s="97"/>
      <c r="C201" s="202">
        <v>269</v>
      </c>
      <c r="D201" s="116">
        <f t="shared" si="54"/>
        <v>-9.1216216216216228</v>
      </c>
      <c r="E201" s="206">
        <v>1</v>
      </c>
      <c r="F201" s="149">
        <f t="shared" si="57"/>
        <v>0</v>
      </c>
      <c r="G201" s="204">
        <v>335</v>
      </c>
      <c r="H201" s="116">
        <f t="shared" ref="H201" si="59">(G201/G188-1)*100</f>
        <v>-4.0114613180515786</v>
      </c>
    </row>
    <row r="202" spans="1:8">
      <c r="A202" s="45" t="s">
        <v>243</v>
      </c>
      <c r="B202" s="97"/>
      <c r="C202" s="202">
        <v>310</v>
      </c>
      <c r="D202" s="116">
        <f t="shared" ref="D202" si="60">(C202/C189-1)*100</f>
        <v>1.9736842105263053</v>
      </c>
      <c r="E202" s="206">
        <v>2</v>
      </c>
      <c r="F202" s="149">
        <f t="shared" ref="F202" si="61">E202-E189</f>
        <v>1</v>
      </c>
      <c r="G202" s="204">
        <v>379</v>
      </c>
      <c r="H202" s="116">
        <f t="shared" ref="H202" si="62">(G202/G189-1)*100</f>
        <v>3.5519125683060038</v>
      </c>
    </row>
    <row r="203" spans="1:8">
      <c r="A203" s="45" t="s">
        <v>244</v>
      </c>
      <c r="B203" s="97"/>
      <c r="C203" s="202">
        <v>291</v>
      </c>
      <c r="D203" s="116">
        <f t="shared" ref="D203" si="63">(C203/C190-1)*100</f>
        <v>-9.90712074303406</v>
      </c>
      <c r="E203" s="206">
        <v>2</v>
      </c>
      <c r="F203" s="149">
        <f t="shared" ref="F203:F204" si="64">E203-E190</f>
        <v>2</v>
      </c>
      <c r="G203" s="204">
        <v>355</v>
      </c>
      <c r="H203" s="116">
        <f t="shared" ref="H203:H204" si="65">(G203/G190-1)*100</f>
        <v>-11.69154228855721</v>
      </c>
    </row>
    <row r="204" spans="1:8">
      <c r="A204" s="45" t="s">
        <v>245</v>
      </c>
      <c r="B204" s="97"/>
      <c r="C204" s="202">
        <v>263</v>
      </c>
      <c r="D204" s="116">
        <f>(C204/C191-1)*100</f>
        <v>-11.148648648648651</v>
      </c>
      <c r="E204" s="206">
        <v>2</v>
      </c>
      <c r="F204" s="149">
        <f t="shared" si="64"/>
        <v>2</v>
      </c>
      <c r="G204" s="204">
        <v>326</v>
      </c>
      <c r="H204" s="116">
        <f t="shared" si="65"/>
        <v>-7.1225071225071268</v>
      </c>
    </row>
    <row r="205" spans="1:8">
      <c r="A205" s="45" t="s">
        <v>246</v>
      </c>
      <c r="B205" s="97"/>
      <c r="C205" s="202">
        <v>327</v>
      </c>
      <c r="D205" s="116">
        <f>(C205/C192-1)*100</f>
        <v>8.6378737541528139</v>
      </c>
      <c r="E205" s="206">
        <v>2</v>
      </c>
      <c r="F205" s="149">
        <f t="shared" ref="F205" si="66">E205-E192</f>
        <v>1</v>
      </c>
      <c r="G205" s="204">
        <v>396</v>
      </c>
      <c r="H205" s="116">
        <f t="shared" ref="H205" si="67">(G205/G192-1)*100</f>
        <v>16.470588235294127</v>
      </c>
    </row>
    <row r="206" spans="1:8">
      <c r="A206" s="45" t="s">
        <v>247</v>
      </c>
      <c r="B206" s="97"/>
      <c r="C206" s="202">
        <v>305</v>
      </c>
      <c r="D206" s="116">
        <f>(C206/C193-1)*100</f>
        <v>1.6666666666666607</v>
      </c>
      <c r="E206" s="206">
        <v>1</v>
      </c>
      <c r="F206" s="149">
        <f t="shared" ref="F206" si="68">E206-E193</f>
        <v>-1</v>
      </c>
      <c r="G206" s="204">
        <v>371</v>
      </c>
      <c r="H206" s="116">
        <f t="shared" ref="H206" si="69">(G206/G193-1)*100</f>
        <v>9.1176470588235183</v>
      </c>
    </row>
    <row r="207" spans="1:8">
      <c r="A207" s="45" t="s">
        <v>248</v>
      </c>
      <c r="B207" s="97"/>
      <c r="C207" s="269">
        <v>341</v>
      </c>
      <c r="D207" s="116">
        <f>(C207/C194-1)*100</f>
        <v>4.6012269938650263</v>
      </c>
      <c r="E207" s="206">
        <v>0</v>
      </c>
      <c r="F207" s="149">
        <f t="shared" ref="F207" si="70">E207-E194</f>
        <v>-3</v>
      </c>
      <c r="G207" s="211">
        <v>419</v>
      </c>
      <c r="H207" s="116">
        <f t="shared" ref="H207" si="71">(G207/G194-1)*100</f>
        <v>4.7500000000000098</v>
      </c>
    </row>
    <row r="208" spans="1:8" s="1" customFormat="1">
      <c r="A208" s="45"/>
      <c r="B208" s="8"/>
      <c r="C208" s="39"/>
      <c r="D208" s="73"/>
      <c r="E208" s="127"/>
      <c r="F208" s="125"/>
      <c r="G208" s="39"/>
      <c r="H208" s="73"/>
    </row>
    <row r="209" spans="1:8">
      <c r="A209" s="45" t="s">
        <v>404</v>
      </c>
      <c r="B209" s="97"/>
      <c r="C209" s="202">
        <v>295</v>
      </c>
      <c r="D209" s="205">
        <f t="shared" ref="D209" si="72">(C209/C196-1)*100</f>
        <v>8.856088560885599</v>
      </c>
      <c r="E209" s="206">
        <v>1</v>
      </c>
      <c r="F209" s="207">
        <f t="shared" ref="F209:F211" si="73">E209-E196</f>
        <v>1</v>
      </c>
      <c r="G209" s="202">
        <v>349</v>
      </c>
      <c r="H209" s="205">
        <f t="shared" ref="H209" si="74">(G209/G196-1)*100</f>
        <v>7.3846153846153895</v>
      </c>
    </row>
    <row r="210" spans="1:8">
      <c r="A210" s="45" t="s">
        <v>221</v>
      </c>
      <c r="B210" s="97"/>
      <c r="C210" s="202">
        <v>258</v>
      </c>
      <c r="D210" s="205">
        <f t="shared" ref="D210:D211" si="75">(C210/C197-1)*100</f>
        <v>0.78125</v>
      </c>
      <c r="E210" s="206">
        <v>2</v>
      </c>
      <c r="F210" s="207">
        <f t="shared" si="73"/>
        <v>1</v>
      </c>
      <c r="G210" s="202">
        <v>297</v>
      </c>
      <c r="H210" s="205">
        <f t="shared" ref="H210:H211" si="76">(G210/G197-1)*100</f>
        <v>-5.4140127388535024</v>
      </c>
    </row>
    <row r="211" spans="1:8">
      <c r="A211" s="45" t="s">
        <v>223</v>
      </c>
      <c r="B211" s="97"/>
      <c r="C211" s="204">
        <v>278</v>
      </c>
      <c r="D211" s="205">
        <f t="shared" si="75"/>
        <v>-10.032362459546928</v>
      </c>
      <c r="E211" s="204">
        <v>1</v>
      </c>
      <c r="F211" s="207">
        <f t="shared" si="73"/>
        <v>1</v>
      </c>
      <c r="G211" s="204">
        <v>339</v>
      </c>
      <c r="H211" s="205">
        <f t="shared" si="76"/>
        <v>-13.299232736572886</v>
      </c>
    </row>
    <row r="212" spans="1:8">
      <c r="A212" s="45" t="s">
        <v>224</v>
      </c>
      <c r="B212" s="97"/>
      <c r="C212" s="204">
        <v>282</v>
      </c>
      <c r="D212" s="205">
        <f t="shared" ref="D212" si="77">(C212/C199-1)*100</f>
        <v>-5.3691275167785264</v>
      </c>
      <c r="E212" s="204">
        <v>1</v>
      </c>
      <c r="F212" s="207">
        <f t="shared" ref="F212" si="78">E212-E199</f>
        <v>-2</v>
      </c>
      <c r="G212" s="204">
        <v>349</v>
      </c>
      <c r="H212" s="205">
        <f t="shared" ref="H212" si="79">(G212/G199-1)*100</f>
        <v>-8.157894736842108</v>
      </c>
    </row>
    <row r="213" spans="1:8">
      <c r="A213" s="6" t="s">
        <v>411</v>
      </c>
      <c r="B213" s="97"/>
      <c r="C213" s="204">
        <v>250</v>
      </c>
      <c r="D213" s="205">
        <f t="shared" ref="D213" si="80">(C213/C200-1)*100</f>
        <v>-21.383647798742132</v>
      </c>
      <c r="E213" s="204">
        <v>1</v>
      </c>
      <c r="F213" s="207">
        <f t="shared" ref="F213" si="81">E213-E200</f>
        <v>0</v>
      </c>
      <c r="G213" s="204">
        <v>310</v>
      </c>
      <c r="H213" s="205">
        <f t="shared" ref="H213" si="82">(G213/G200-1)*100</f>
        <v>-17.112299465240643</v>
      </c>
    </row>
    <row r="214" spans="1:8">
      <c r="A214" s="45" t="s">
        <v>242</v>
      </c>
      <c r="B214" s="97"/>
      <c r="C214" s="204">
        <v>283</v>
      </c>
      <c r="D214" s="205">
        <f t="shared" ref="D214" si="83">(C214/C201-1)*100</f>
        <v>5.2044609665427455</v>
      </c>
      <c r="E214" s="206">
        <v>0</v>
      </c>
      <c r="F214" s="207">
        <f t="shared" ref="F214" si="84">E214-E201</f>
        <v>-1</v>
      </c>
      <c r="G214" s="204">
        <v>335</v>
      </c>
      <c r="H214" s="205">
        <f t="shared" ref="H214:H220" si="85">(G214/G201-1)*100</f>
        <v>0</v>
      </c>
    </row>
    <row r="215" spans="1:8">
      <c r="A215" s="45" t="s">
        <v>243</v>
      </c>
      <c r="B215" s="97"/>
      <c r="C215" s="204">
        <v>282</v>
      </c>
      <c r="D215" s="205">
        <f t="shared" ref="D215" si="86">(C215/C202-1)*100</f>
        <v>-9.0322580645161299</v>
      </c>
      <c r="E215" s="206">
        <v>0</v>
      </c>
      <c r="F215" s="207">
        <f t="shared" ref="F215" si="87">E215-E202</f>
        <v>-2</v>
      </c>
      <c r="G215" s="204">
        <v>335</v>
      </c>
      <c r="H215" s="205">
        <f t="shared" si="85"/>
        <v>-11.609498680738783</v>
      </c>
    </row>
    <row r="216" spans="1:8">
      <c r="A216" s="45" t="s">
        <v>244</v>
      </c>
      <c r="B216" s="97"/>
      <c r="C216" s="204">
        <v>283</v>
      </c>
      <c r="D216" s="205">
        <f t="shared" ref="D216" si="88">(C216/C203-1)*100</f>
        <v>-2.7491408934707917</v>
      </c>
      <c r="E216" s="206">
        <v>2</v>
      </c>
      <c r="F216" s="207">
        <f t="shared" ref="F216" si="89">E216-E203</f>
        <v>0</v>
      </c>
      <c r="G216" s="204">
        <v>332</v>
      </c>
      <c r="H216" s="205">
        <f t="shared" si="85"/>
        <v>-6.4788732394366217</v>
      </c>
    </row>
    <row r="217" spans="1:8">
      <c r="A217" s="45" t="s">
        <v>245</v>
      </c>
      <c r="B217" s="97"/>
      <c r="C217" s="204">
        <v>282</v>
      </c>
      <c r="D217" s="205">
        <f t="shared" ref="D217" si="90">(C217/C204-1)*100</f>
        <v>7.2243346007604625</v>
      </c>
      <c r="E217" s="206">
        <v>3</v>
      </c>
      <c r="F217" s="207">
        <f t="shared" ref="F217" si="91">E217-E204</f>
        <v>1</v>
      </c>
      <c r="G217" s="204">
        <v>344</v>
      </c>
      <c r="H217" s="205">
        <f t="shared" si="85"/>
        <v>5.5214723926380271</v>
      </c>
    </row>
    <row r="218" spans="1:8">
      <c r="A218" s="45" t="s">
        <v>246</v>
      </c>
      <c r="B218" s="97"/>
      <c r="C218" s="204">
        <v>291</v>
      </c>
      <c r="D218" s="205">
        <f t="shared" ref="D218:D219" si="92">(C218/C205-1)*100</f>
        <v>-11.009174311926607</v>
      </c>
      <c r="E218" s="206">
        <v>2</v>
      </c>
      <c r="F218" s="207">
        <f t="shared" ref="F218:F219" si="93">E218-E205</f>
        <v>0</v>
      </c>
      <c r="G218" s="204">
        <v>338</v>
      </c>
      <c r="H218" s="205">
        <f t="shared" si="85"/>
        <v>-14.646464646464652</v>
      </c>
    </row>
    <row r="219" spans="1:8">
      <c r="A219" s="45" t="s">
        <v>247</v>
      </c>
      <c r="B219" s="97"/>
      <c r="C219" s="202">
        <v>323</v>
      </c>
      <c r="D219" s="205">
        <f t="shared" si="92"/>
        <v>5.9016393442622883</v>
      </c>
      <c r="E219" s="206">
        <v>2</v>
      </c>
      <c r="F219" s="207">
        <f t="shared" si="93"/>
        <v>1</v>
      </c>
      <c r="G219" s="204">
        <v>389</v>
      </c>
      <c r="H219" s="205">
        <f t="shared" si="85"/>
        <v>4.8517520215633381</v>
      </c>
    </row>
    <row r="220" spans="1:8">
      <c r="A220" s="45" t="s">
        <v>248</v>
      </c>
      <c r="B220" s="97"/>
      <c r="C220" s="202">
        <v>347</v>
      </c>
      <c r="D220" s="205">
        <v>1.7595307917888547</v>
      </c>
      <c r="E220" s="206">
        <v>3</v>
      </c>
      <c r="F220" s="207">
        <v>3</v>
      </c>
      <c r="G220" s="204">
        <v>401</v>
      </c>
      <c r="H220" s="205">
        <f t="shared" si="85"/>
        <v>-4.2959427207637235</v>
      </c>
    </row>
    <row r="221" spans="1:8" ht="15" customHeight="1">
      <c r="A221" s="45" t="s">
        <v>418</v>
      </c>
      <c r="B221" s="97"/>
      <c r="C221" s="202">
        <v>202</v>
      </c>
      <c r="D221" s="205">
        <f>(C221/C209-1)*100</f>
        <v>-31.525423728813561</v>
      </c>
      <c r="E221" s="206">
        <v>0</v>
      </c>
      <c r="F221" s="205">
        <f>E221-E209</f>
        <v>-1</v>
      </c>
      <c r="G221" s="204">
        <v>267</v>
      </c>
      <c r="H221" s="205">
        <f>(G221/G209-1)*100</f>
        <v>-23.495702005730656</v>
      </c>
    </row>
    <row r="222" spans="1:8">
      <c r="A222" s="45" t="s">
        <v>221</v>
      </c>
      <c r="B222" s="97"/>
      <c r="C222" s="202">
        <v>425</v>
      </c>
      <c r="D222" s="205">
        <f t="shared" ref="D222:D236" si="94">(C222/C210-1)*100</f>
        <v>64.728682170542641</v>
      </c>
      <c r="E222" s="206">
        <v>4</v>
      </c>
      <c r="F222" s="205">
        <f t="shared" ref="F222:F236" si="95">E222-E210</f>
        <v>2</v>
      </c>
      <c r="G222" s="204">
        <v>535</v>
      </c>
      <c r="H222" s="205">
        <f t="shared" ref="H222:H237" si="96">(G222/G210-1)*100</f>
        <v>80.134680134680124</v>
      </c>
    </row>
    <row r="223" spans="1:8">
      <c r="A223" s="45" t="s">
        <v>223</v>
      </c>
      <c r="B223" s="97"/>
      <c r="C223" s="202">
        <v>56</v>
      </c>
      <c r="D223" s="205">
        <f t="shared" si="94"/>
        <v>-79.856115107913666</v>
      </c>
      <c r="E223" s="206">
        <v>1</v>
      </c>
      <c r="F223" s="205">
        <f t="shared" si="95"/>
        <v>0</v>
      </c>
      <c r="G223" s="204">
        <v>40</v>
      </c>
      <c r="H223" s="205">
        <f t="shared" si="96"/>
        <v>-88.200589970501468</v>
      </c>
    </row>
    <row r="224" spans="1:8">
      <c r="A224" s="45" t="s">
        <v>224</v>
      </c>
      <c r="B224" s="97"/>
      <c r="C224" s="204">
        <v>159</v>
      </c>
      <c r="D224" s="116">
        <f t="shared" si="94"/>
        <v>-43.61702127659575</v>
      </c>
      <c r="E224" s="148">
        <v>0</v>
      </c>
      <c r="F224" s="116">
        <f t="shared" si="95"/>
        <v>-1</v>
      </c>
      <c r="G224" s="204">
        <v>182</v>
      </c>
      <c r="H224" s="205">
        <f t="shared" si="96"/>
        <v>-47.851002865329519</v>
      </c>
    </row>
    <row r="225" spans="1:8">
      <c r="A225" s="6" t="s">
        <v>44</v>
      </c>
      <c r="B225" s="97"/>
      <c r="C225" s="202">
        <v>144</v>
      </c>
      <c r="D225" s="205">
        <f t="shared" si="94"/>
        <v>-42.400000000000006</v>
      </c>
      <c r="E225" s="206">
        <v>1</v>
      </c>
      <c r="F225" s="205">
        <f t="shared" si="95"/>
        <v>0</v>
      </c>
      <c r="G225" s="204">
        <v>170</v>
      </c>
      <c r="H225" s="205">
        <f t="shared" si="96"/>
        <v>-45.161290322580648</v>
      </c>
    </row>
    <row r="226" spans="1:8">
      <c r="A226" s="45" t="s">
        <v>242</v>
      </c>
      <c r="B226" s="97"/>
      <c r="C226" s="202">
        <v>206</v>
      </c>
      <c r="D226" s="205">
        <f t="shared" si="94"/>
        <v>-27.20848056537103</v>
      </c>
      <c r="E226" s="206">
        <v>1</v>
      </c>
      <c r="F226" s="205">
        <f t="shared" si="95"/>
        <v>1</v>
      </c>
      <c r="G226" s="204">
        <v>255</v>
      </c>
      <c r="H226" s="205">
        <f t="shared" si="96"/>
        <v>-23.880597014925375</v>
      </c>
    </row>
    <row r="227" spans="1:8">
      <c r="A227" s="45" t="s">
        <v>243</v>
      </c>
      <c r="B227" s="97"/>
      <c r="C227" s="202">
        <v>205</v>
      </c>
      <c r="D227" s="205">
        <f t="shared" si="94"/>
        <v>-27.304964539007091</v>
      </c>
      <c r="E227" s="206">
        <v>1</v>
      </c>
      <c r="F227" s="205">
        <f t="shared" si="95"/>
        <v>1</v>
      </c>
      <c r="G227" s="204">
        <v>249</v>
      </c>
      <c r="H227" s="205">
        <f t="shared" si="96"/>
        <v>-25.671641791044774</v>
      </c>
    </row>
    <row r="228" spans="1:8">
      <c r="A228" s="45" t="s">
        <v>244</v>
      </c>
      <c r="B228" s="97"/>
      <c r="C228" s="202">
        <v>209</v>
      </c>
      <c r="D228" s="205">
        <f t="shared" si="94"/>
        <v>-26.14840989399293</v>
      </c>
      <c r="E228" s="206">
        <v>0</v>
      </c>
      <c r="F228" s="205">
        <f t="shared" si="95"/>
        <v>-2</v>
      </c>
      <c r="G228" s="204">
        <v>252</v>
      </c>
      <c r="H228" s="205">
        <f t="shared" si="96"/>
        <v>-24.096385542168676</v>
      </c>
    </row>
    <row r="229" spans="1:8">
      <c r="A229" s="45" t="s">
        <v>245</v>
      </c>
      <c r="B229" s="97"/>
      <c r="C229" s="202">
        <v>212</v>
      </c>
      <c r="D229" s="205">
        <f t="shared" si="94"/>
        <v>-24.822695035460995</v>
      </c>
      <c r="E229" s="206">
        <v>1</v>
      </c>
      <c r="F229" s="205">
        <f t="shared" si="95"/>
        <v>-2</v>
      </c>
      <c r="G229" s="204">
        <v>270</v>
      </c>
      <c r="H229" s="205">
        <f t="shared" si="96"/>
        <v>-21.511627906976749</v>
      </c>
    </row>
    <row r="230" spans="1:8">
      <c r="A230" s="45" t="s">
        <v>246</v>
      </c>
      <c r="B230" s="97"/>
      <c r="C230" s="204">
        <v>222</v>
      </c>
      <c r="D230" s="116">
        <f t="shared" si="94"/>
        <v>-23.711340206185572</v>
      </c>
      <c r="E230" s="148">
        <v>1</v>
      </c>
      <c r="F230" s="116">
        <f t="shared" si="95"/>
        <v>-1</v>
      </c>
      <c r="G230" s="204">
        <v>243</v>
      </c>
      <c r="H230" s="205">
        <f>(G230/G218-1)*100</f>
        <v>-28.106508875739642</v>
      </c>
    </row>
    <row r="231" spans="1:8">
      <c r="A231" s="45" t="s">
        <v>247</v>
      </c>
      <c r="B231" s="97"/>
      <c r="C231" s="204">
        <v>211</v>
      </c>
      <c r="D231" s="116">
        <f t="shared" si="94"/>
        <v>-34.674922600619198</v>
      </c>
      <c r="E231" s="148">
        <v>2</v>
      </c>
      <c r="F231" s="116">
        <f t="shared" si="95"/>
        <v>0</v>
      </c>
      <c r="G231" s="204">
        <v>252</v>
      </c>
      <c r="H231" s="205">
        <f t="shared" si="96"/>
        <v>-35.218508997429311</v>
      </c>
    </row>
    <row r="232" spans="1:8">
      <c r="A232" s="45" t="s">
        <v>248</v>
      </c>
      <c r="B232" s="97"/>
      <c r="C232" s="204">
        <v>226</v>
      </c>
      <c r="D232" s="116">
        <f t="shared" si="94"/>
        <v>-34.870317002881848</v>
      </c>
      <c r="E232" s="148">
        <v>3</v>
      </c>
      <c r="F232" s="116">
        <f t="shared" si="95"/>
        <v>0</v>
      </c>
      <c r="G232" s="204">
        <v>278</v>
      </c>
      <c r="H232" s="205">
        <f t="shared" si="96"/>
        <v>-30.673316708229425</v>
      </c>
    </row>
    <row r="233" spans="1:8" ht="15" customHeight="1">
      <c r="A233" s="45" t="s">
        <v>424</v>
      </c>
      <c r="B233" s="97"/>
      <c r="C233" s="202">
        <v>178</v>
      </c>
      <c r="D233" s="205">
        <f t="shared" si="94"/>
        <v>-11.881188118811881</v>
      </c>
      <c r="E233" s="206">
        <v>2</v>
      </c>
      <c r="F233" s="205">
        <f t="shared" si="95"/>
        <v>2</v>
      </c>
      <c r="G233" s="204">
        <v>215</v>
      </c>
      <c r="H233" s="205">
        <f t="shared" si="96"/>
        <v>-19.475655430711612</v>
      </c>
    </row>
    <row r="234" spans="1:8">
      <c r="A234" s="45" t="s">
        <v>221</v>
      </c>
      <c r="B234" s="97"/>
      <c r="C234" s="202">
        <v>159</v>
      </c>
      <c r="D234" s="205">
        <f t="shared" si="94"/>
        <v>-62.588235294117645</v>
      </c>
      <c r="E234" s="206">
        <v>1</v>
      </c>
      <c r="F234" s="205">
        <f t="shared" si="95"/>
        <v>-3</v>
      </c>
      <c r="G234" s="204">
        <v>180</v>
      </c>
      <c r="H234" s="205">
        <f t="shared" si="96"/>
        <v>-66.355140186915889</v>
      </c>
    </row>
    <row r="235" spans="1:8">
      <c r="A235" s="45" t="s">
        <v>223</v>
      </c>
      <c r="B235" s="97"/>
      <c r="C235" s="202">
        <v>175</v>
      </c>
      <c r="D235" s="205">
        <f>(C235/C223-1)*100</f>
        <v>212.5</v>
      </c>
      <c r="E235" s="206">
        <v>2</v>
      </c>
      <c r="F235" s="205">
        <f t="shared" si="95"/>
        <v>1</v>
      </c>
      <c r="G235" s="204">
        <v>208</v>
      </c>
      <c r="H235" s="205">
        <f t="shared" si="96"/>
        <v>420</v>
      </c>
    </row>
    <row r="236" spans="1:8">
      <c r="A236" s="45" t="s">
        <v>224</v>
      </c>
      <c r="B236" s="97"/>
      <c r="C236" s="202">
        <v>224</v>
      </c>
      <c r="D236" s="205">
        <f t="shared" si="94"/>
        <v>40.880503144654078</v>
      </c>
      <c r="E236" s="206">
        <v>1</v>
      </c>
      <c r="F236" s="205">
        <f t="shared" si="95"/>
        <v>1</v>
      </c>
      <c r="G236" s="204">
        <v>266</v>
      </c>
      <c r="H236" s="205">
        <f t="shared" si="96"/>
        <v>46.153846153846146</v>
      </c>
    </row>
    <row r="237" spans="1:8">
      <c r="A237" s="45" t="s">
        <v>241</v>
      </c>
      <c r="B237" s="97"/>
      <c r="C237" s="202">
        <v>156</v>
      </c>
      <c r="D237" s="205">
        <f t="shared" ref="D237" si="97">(C237/C225-1)*100</f>
        <v>8.333333333333325</v>
      </c>
      <c r="E237" s="206">
        <v>1</v>
      </c>
      <c r="F237" s="205">
        <f t="shared" ref="F237" si="98">E237-E225</f>
        <v>0</v>
      </c>
      <c r="G237" s="204">
        <v>188</v>
      </c>
      <c r="H237" s="205">
        <f t="shared" si="96"/>
        <v>10.588235294117654</v>
      </c>
    </row>
    <row r="238" spans="1:8">
      <c r="A238" s="45" t="s">
        <v>242</v>
      </c>
      <c r="B238" s="97"/>
      <c r="C238" s="202">
        <v>185</v>
      </c>
      <c r="D238" s="205">
        <f t="shared" ref="D238:D243" si="99">(C238/C226-1)*100</f>
        <v>-10.194174757281548</v>
      </c>
      <c r="E238" s="206">
        <v>0</v>
      </c>
      <c r="F238" s="205">
        <f t="shared" ref="F238:F243" si="100">E238-E226</f>
        <v>-1</v>
      </c>
      <c r="G238" s="204">
        <v>223</v>
      </c>
      <c r="H238" s="205">
        <f t="shared" ref="H238:H243" si="101">(G238/G226-1)*100</f>
        <v>-12.549019607843137</v>
      </c>
    </row>
    <row r="239" spans="1:8">
      <c r="A239" s="45" t="s">
        <v>465</v>
      </c>
      <c r="B239" s="97"/>
      <c r="C239" s="202">
        <v>191</v>
      </c>
      <c r="D239" s="205">
        <f t="shared" si="99"/>
        <v>-6.8292682926829222</v>
      </c>
      <c r="E239" s="206">
        <v>0</v>
      </c>
      <c r="F239" s="205">
        <f t="shared" si="100"/>
        <v>-1</v>
      </c>
      <c r="G239" s="204">
        <v>225</v>
      </c>
      <c r="H239" s="205">
        <f t="shared" si="101"/>
        <v>-9.6385542168674672</v>
      </c>
    </row>
    <row r="240" spans="1:8">
      <c r="A240" s="45" t="s">
        <v>244</v>
      </c>
      <c r="B240" s="97"/>
      <c r="C240" s="202">
        <v>177</v>
      </c>
      <c r="D240" s="205">
        <f t="shared" si="99"/>
        <v>-15.311004784688997</v>
      </c>
      <c r="E240" s="206">
        <v>0</v>
      </c>
      <c r="F240" s="205">
        <f t="shared" si="100"/>
        <v>0</v>
      </c>
      <c r="G240" s="204">
        <v>203</v>
      </c>
      <c r="H240" s="205">
        <f t="shared" si="101"/>
        <v>-19.444444444444443</v>
      </c>
    </row>
    <row r="241" spans="1:8">
      <c r="A241" s="45" t="s">
        <v>245</v>
      </c>
      <c r="B241" s="97"/>
      <c r="C241" s="202">
        <v>186</v>
      </c>
      <c r="D241" s="205">
        <f t="shared" si="99"/>
        <v>-12.264150943396224</v>
      </c>
      <c r="E241" s="206">
        <v>4</v>
      </c>
      <c r="F241" s="205">
        <f t="shared" si="100"/>
        <v>3</v>
      </c>
      <c r="G241" s="204">
        <v>218</v>
      </c>
      <c r="H241" s="205">
        <f t="shared" si="101"/>
        <v>-19.259259259259252</v>
      </c>
    </row>
    <row r="242" spans="1:8">
      <c r="A242" s="45" t="s">
        <v>246</v>
      </c>
      <c r="B242" s="97"/>
      <c r="C242" s="202">
        <v>204</v>
      </c>
      <c r="D242" s="205">
        <f t="shared" si="99"/>
        <v>-8.1081081081081035</v>
      </c>
      <c r="E242" s="206">
        <v>0</v>
      </c>
      <c r="F242" s="205">
        <f t="shared" si="100"/>
        <v>-1</v>
      </c>
      <c r="G242" s="204">
        <v>238</v>
      </c>
      <c r="H242" s="205">
        <f t="shared" si="101"/>
        <v>-2.0576131687242816</v>
      </c>
    </row>
    <row r="243" spans="1:8">
      <c r="A243" s="45" t="s">
        <v>247</v>
      </c>
      <c r="B243" s="97"/>
      <c r="C243" s="202">
        <v>210</v>
      </c>
      <c r="D243" s="205">
        <f t="shared" si="99"/>
        <v>-0.47393364928910442</v>
      </c>
      <c r="E243" s="206">
        <v>3</v>
      </c>
      <c r="F243" s="205">
        <f t="shared" si="100"/>
        <v>1</v>
      </c>
      <c r="G243" s="204">
        <v>238</v>
      </c>
      <c r="H243" s="205">
        <f t="shared" si="101"/>
        <v>-5.555555555555558</v>
      </c>
    </row>
    <row r="244" spans="1:8">
      <c r="A244" s="45" t="s">
        <v>248</v>
      </c>
      <c r="B244" s="97"/>
      <c r="C244" s="202">
        <v>204</v>
      </c>
      <c r="D244" s="205">
        <f t="shared" ref="D244:D249" si="102">(C244/C232-1)*100</f>
        <v>-9.7345132743362868</v>
      </c>
      <c r="E244" s="206">
        <v>1</v>
      </c>
      <c r="F244" s="205">
        <f t="shared" ref="F244" si="103">E244-E232</f>
        <v>-2</v>
      </c>
      <c r="G244" s="204">
        <v>235</v>
      </c>
      <c r="H244" s="205">
        <f t="shared" ref="H244:H249" si="104">(G244/G232-1)*100</f>
        <v>-15.467625899280579</v>
      </c>
    </row>
    <row r="245" spans="1:8" ht="15.65" customHeight="1">
      <c r="A245" s="45" t="s">
        <v>469</v>
      </c>
      <c r="B245" s="97"/>
      <c r="C245" s="202">
        <v>183</v>
      </c>
      <c r="D245" s="205">
        <f t="shared" si="102"/>
        <v>2.8089887640449396</v>
      </c>
      <c r="E245" s="206">
        <v>1</v>
      </c>
      <c r="F245" s="205">
        <f t="shared" ref="F245:F250" si="105">E245-E233</f>
        <v>-1</v>
      </c>
      <c r="G245" s="204">
        <v>220</v>
      </c>
      <c r="H245" s="205">
        <f t="shared" si="104"/>
        <v>2.3255813953488413</v>
      </c>
    </row>
    <row r="246" spans="1:8" ht="12" customHeight="1">
      <c r="A246" s="45" t="s">
        <v>217</v>
      </c>
      <c r="B246" s="97"/>
      <c r="C246" s="202">
        <v>182</v>
      </c>
      <c r="D246" s="205">
        <f t="shared" si="102"/>
        <v>14.465408805031444</v>
      </c>
      <c r="E246" s="206">
        <v>0</v>
      </c>
      <c r="F246" s="205">
        <f t="shared" si="105"/>
        <v>-1</v>
      </c>
      <c r="G246" s="204">
        <v>210</v>
      </c>
      <c r="H246" s="205">
        <f t="shared" si="104"/>
        <v>16.666666666666675</v>
      </c>
    </row>
    <row r="247" spans="1:8" ht="12" customHeight="1">
      <c r="A247" s="45" t="s">
        <v>1</v>
      </c>
      <c r="B247" s="97"/>
      <c r="C247" s="202">
        <v>187</v>
      </c>
      <c r="D247" s="205">
        <f t="shared" si="102"/>
        <v>6.8571428571428505</v>
      </c>
      <c r="E247" s="206">
        <v>1</v>
      </c>
      <c r="F247" s="205">
        <f t="shared" si="105"/>
        <v>-1</v>
      </c>
      <c r="G247" s="204">
        <v>210</v>
      </c>
      <c r="H247" s="205">
        <f t="shared" si="104"/>
        <v>0.96153846153845812</v>
      </c>
    </row>
    <row r="248" spans="1:8" ht="12" customHeight="1">
      <c r="A248" s="45" t="s">
        <v>2</v>
      </c>
      <c r="B248" s="97"/>
      <c r="C248" s="202">
        <v>168</v>
      </c>
      <c r="D248" s="205">
        <f t="shared" si="102"/>
        <v>-25</v>
      </c>
      <c r="E248" s="206">
        <v>1</v>
      </c>
      <c r="F248" s="205">
        <f t="shared" si="105"/>
        <v>0</v>
      </c>
      <c r="G248" s="204">
        <v>191</v>
      </c>
      <c r="H248" s="205">
        <f t="shared" si="104"/>
        <v>-28.195488721804509</v>
      </c>
    </row>
    <row r="249" spans="1:8" ht="12" customHeight="1">
      <c r="A249" s="45" t="s">
        <v>3</v>
      </c>
      <c r="B249" s="97"/>
      <c r="C249" s="202">
        <v>183</v>
      </c>
      <c r="D249" s="205">
        <f t="shared" si="102"/>
        <v>17.307692307692314</v>
      </c>
      <c r="E249" s="206">
        <v>1</v>
      </c>
      <c r="F249" s="205">
        <f t="shared" si="105"/>
        <v>0</v>
      </c>
      <c r="G249" s="204">
        <v>214</v>
      </c>
      <c r="H249" s="205">
        <f t="shared" si="104"/>
        <v>13.829787234042556</v>
      </c>
    </row>
    <row r="250" spans="1:8" ht="12" customHeight="1">
      <c r="A250" s="45" t="s">
        <v>4</v>
      </c>
      <c r="B250" s="97"/>
      <c r="C250" s="202">
        <v>199</v>
      </c>
      <c r="D250" s="205">
        <f t="shared" ref="D250" si="106">(C250/C238-1)*100</f>
        <v>7.5675675675675569</v>
      </c>
      <c r="E250" s="206">
        <v>1</v>
      </c>
      <c r="F250" s="205">
        <f t="shared" si="105"/>
        <v>1</v>
      </c>
      <c r="G250" s="204">
        <v>241</v>
      </c>
      <c r="H250" s="205">
        <f t="shared" ref="H250" si="107">(G250/G238-1)*100</f>
        <v>8.071748878923767</v>
      </c>
    </row>
    <row r="251" spans="1:8" ht="12" customHeight="1">
      <c r="A251" s="45" t="s">
        <v>5</v>
      </c>
      <c r="B251" s="97"/>
      <c r="C251" s="202">
        <v>193</v>
      </c>
      <c r="D251" s="205">
        <f t="shared" ref="D251" si="108">(C251/C239-1)*100</f>
        <v>1.0471204188481575</v>
      </c>
      <c r="E251" s="206">
        <v>1</v>
      </c>
      <c r="F251" s="205">
        <f t="shared" ref="F251" si="109">E251-E239</f>
        <v>1</v>
      </c>
      <c r="G251" s="204">
        <v>210</v>
      </c>
      <c r="H251" s="205">
        <f t="shared" ref="H251" si="110">(G251/G239-1)*100</f>
        <v>-6.6666666666666652</v>
      </c>
    </row>
    <row r="252" spans="1:8" ht="12" customHeight="1">
      <c r="A252" s="45" t="s">
        <v>6</v>
      </c>
      <c r="B252" s="97"/>
      <c r="C252" s="202">
        <v>179</v>
      </c>
      <c r="D252" s="205">
        <f t="shared" ref="D252:D259" si="111">(C252/C240-1)*100</f>
        <v>1.1299435028248483</v>
      </c>
      <c r="E252" s="206">
        <v>1</v>
      </c>
      <c r="F252" s="205">
        <f t="shared" ref="F252" si="112">E252-E240</f>
        <v>1</v>
      </c>
      <c r="G252" s="204">
        <v>210</v>
      </c>
      <c r="H252" s="205">
        <f t="shared" ref="H252" si="113">(G252/G240-1)*100</f>
        <v>3.4482758620689724</v>
      </c>
    </row>
    <row r="253" spans="1:8" ht="12" customHeight="1">
      <c r="A253" s="45" t="s">
        <v>7</v>
      </c>
      <c r="B253" s="97"/>
      <c r="C253" s="202">
        <v>187</v>
      </c>
      <c r="D253" s="205">
        <f t="shared" si="111"/>
        <v>0.53763440860215006</v>
      </c>
      <c r="E253" s="206">
        <v>1</v>
      </c>
      <c r="F253" s="205">
        <f t="shared" ref="F253" si="114">E253-E241</f>
        <v>-3</v>
      </c>
      <c r="G253" s="204">
        <v>210</v>
      </c>
      <c r="H253" s="205">
        <f t="shared" ref="H253" si="115">(G253/G241-1)*100</f>
        <v>-3.669724770642202</v>
      </c>
    </row>
    <row r="254" spans="1:8" ht="12" customHeight="1">
      <c r="A254" s="45" t="s">
        <v>10</v>
      </c>
      <c r="B254" s="97"/>
      <c r="C254" s="202">
        <v>173</v>
      </c>
      <c r="D254" s="205">
        <f t="shared" si="111"/>
        <v>-15.19607843137255</v>
      </c>
      <c r="E254" s="206">
        <v>0</v>
      </c>
      <c r="F254" s="205">
        <f t="shared" ref="F254" si="116">E254-E242</f>
        <v>0</v>
      </c>
      <c r="G254" s="204">
        <v>206</v>
      </c>
      <c r="H254" s="205">
        <f t="shared" ref="H254" si="117">(G254/G242-1)*100</f>
        <v>-13.445378151260501</v>
      </c>
    </row>
    <row r="255" spans="1:8" ht="12" customHeight="1">
      <c r="A255" s="45" t="s">
        <v>8</v>
      </c>
      <c r="B255" s="97"/>
      <c r="C255" s="202">
        <v>187</v>
      </c>
      <c r="D255" s="205">
        <f t="shared" si="111"/>
        <v>-10.952380952380958</v>
      </c>
      <c r="E255" s="206">
        <v>2</v>
      </c>
      <c r="F255" s="205">
        <f t="shared" ref="F255" si="118">E255-E243</f>
        <v>-1</v>
      </c>
      <c r="G255" s="204">
        <v>215</v>
      </c>
      <c r="H255" s="205">
        <f t="shared" ref="H255" si="119">(G255/G243-1)*100</f>
        <v>-9.6638655462184868</v>
      </c>
    </row>
    <row r="256" spans="1:8" ht="12" customHeight="1">
      <c r="A256" s="45" t="s">
        <v>9</v>
      </c>
      <c r="B256" s="97"/>
      <c r="C256" s="202">
        <v>232</v>
      </c>
      <c r="D256" s="205">
        <f t="shared" si="111"/>
        <v>13.725490196078427</v>
      </c>
      <c r="E256" s="206">
        <v>0</v>
      </c>
      <c r="F256" s="205">
        <f t="shared" ref="F256" si="120">E256-E244</f>
        <v>-1</v>
      </c>
      <c r="G256" s="204">
        <v>257</v>
      </c>
      <c r="H256" s="205">
        <f t="shared" ref="H256" si="121">(G256/G244-1)*100</f>
        <v>9.3617021276595658</v>
      </c>
    </row>
    <row r="257" spans="1:8" ht="15.5" customHeight="1">
      <c r="A257" s="45" t="s">
        <v>1247</v>
      </c>
      <c r="B257" s="97"/>
      <c r="C257" s="202">
        <v>187</v>
      </c>
      <c r="D257" s="205">
        <f t="shared" si="111"/>
        <v>2.1857923497267784</v>
      </c>
      <c r="E257" s="206">
        <v>1</v>
      </c>
      <c r="F257" s="205">
        <f t="shared" ref="F257:F258" si="122">E257-E245</f>
        <v>0</v>
      </c>
      <c r="G257" s="204">
        <v>211</v>
      </c>
      <c r="H257" s="205">
        <f t="shared" ref="H257:H258" si="123">(G257/G245-1)*100</f>
        <v>-4.0909090909090899</v>
      </c>
    </row>
    <row r="258" spans="1:8" ht="12" customHeight="1">
      <c r="A258" s="45" t="s">
        <v>217</v>
      </c>
      <c r="B258" s="97"/>
      <c r="C258" s="202">
        <v>138</v>
      </c>
      <c r="D258" s="205">
        <f t="shared" si="111"/>
        <v>-24.175824175824179</v>
      </c>
      <c r="E258" s="206">
        <v>0</v>
      </c>
      <c r="F258" s="205">
        <f t="shared" si="122"/>
        <v>0</v>
      </c>
      <c r="G258" s="204">
        <v>161</v>
      </c>
      <c r="H258" s="205">
        <f t="shared" si="123"/>
        <v>-23.333333333333329</v>
      </c>
    </row>
    <row r="259" spans="1:8" ht="12" customHeight="1">
      <c r="A259" s="45" t="s">
        <v>1260</v>
      </c>
      <c r="B259" s="97"/>
      <c r="C259" s="202">
        <v>188</v>
      </c>
      <c r="D259" s="205">
        <f t="shared" si="111"/>
        <v>0.53475935828877219</v>
      </c>
      <c r="E259" s="206">
        <v>1</v>
      </c>
      <c r="F259" s="205">
        <f t="shared" ref="F259:F268" si="124">E259-E247</f>
        <v>0</v>
      </c>
      <c r="G259" s="204">
        <v>222</v>
      </c>
      <c r="H259" s="205">
        <f t="shared" ref="H259:H268" si="125">(G259/G247-1)*100</f>
        <v>5.7142857142857162</v>
      </c>
    </row>
    <row r="260" spans="1:8" ht="12" customHeight="1">
      <c r="A260" s="45" t="s">
        <v>414</v>
      </c>
      <c r="B260" s="97"/>
      <c r="C260" s="202">
        <v>180</v>
      </c>
      <c r="D260" s="205">
        <f t="shared" ref="D260" si="126">(C260/C248-1)*100</f>
        <v>7.1428571428571397</v>
      </c>
      <c r="E260" s="206">
        <v>0</v>
      </c>
      <c r="F260" s="205">
        <f t="shared" si="124"/>
        <v>-1</v>
      </c>
      <c r="G260" s="204">
        <v>209</v>
      </c>
      <c r="H260" s="205">
        <f t="shared" si="125"/>
        <v>9.4240837696335067</v>
      </c>
    </row>
    <row r="261" spans="1:8" ht="12" customHeight="1">
      <c r="A261" s="45" t="s">
        <v>44</v>
      </c>
      <c r="B261" s="97"/>
      <c r="C261" s="202">
        <v>184</v>
      </c>
      <c r="D261" s="205">
        <f t="shared" ref="D261:D268" si="127">(C261/C249-1)*100</f>
        <v>0.5464480874316946</v>
      </c>
      <c r="E261" s="206">
        <v>1</v>
      </c>
      <c r="F261" s="205">
        <f t="shared" si="124"/>
        <v>0</v>
      </c>
      <c r="G261" s="204">
        <v>211</v>
      </c>
      <c r="H261" s="205">
        <f t="shared" si="125"/>
        <v>-1.4018691588784993</v>
      </c>
    </row>
    <row r="262" spans="1:8" ht="12" customHeight="1">
      <c r="A262" s="45" t="s">
        <v>459</v>
      </c>
      <c r="B262" s="97"/>
      <c r="C262" s="202">
        <v>168</v>
      </c>
      <c r="D262" s="205">
        <f t="shared" si="127"/>
        <v>-15.577889447236181</v>
      </c>
      <c r="E262" s="206">
        <v>0</v>
      </c>
      <c r="F262" s="205">
        <f t="shared" si="124"/>
        <v>-1</v>
      </c>
      <c r="G262" s="204">
        <v>194</v>
      </c>
      <c r="H262" s="205">
        <f t="shared" si="125"/>
        <v>-19.502074688796679</v>
      </c>
    </row>
    <row r="263" spans="1:8" ht="12" customHeight="1">
      <c r="A263" s="45" t="s">
        <v>1276</v>
      </c>
      <c r="B263" s="97"/>
      <c r="C263" s="202">
        <v>190</v>
      </c>
      <c r="D263" s="205">
        <f t="shared" si="127"/>
        <v>-1.5544041450777257</v>
      </c>
      <c r="E263" s="206">
        <v>3</v>
      </c>
      <c r="F263" s="205">
        <f t="shared" si="124"/>
        <v>2</v>
      </c>
      <c r="G263" s="204">
        <v>227</v>
      </c>
      <c r="H263" s="205">
        <f t="shared" si="125"/>
        <v>8.0952380952380878</v>
      </c>
    </row>
    <row r="264" spans="1:8" ht="12" customHeight="1">
      <c r="A264" s="45" t="s">
        <v>6</v>
      </c>
      <c r="B264" s="97"/>
      <c r="C264" s="202">
        <v>187</v>
      </c>
      <c r="D264" s="205">
        <f t="shared" si="127"/>
        <v>4.4692737430167551</v>
      </c>
      <c r="E264" s="206">
        <v>1</v>
      </c>
      <c r="F264" s="205">
        <f t="shared" si="124"/>
        <v>0</v>
      </c>
      <c r="G264" s="204">
        <v>216</v>
      </c>
      <c r="H264" s="205">
        <f t="shared" si="125"/>
        <v>2.857142857142847</v>
      </c>
    </row>
    <row r="265" spans="1:8" ht="12" customHeight="1">
      <c r="A265" s="45" t="s">
        <v>7</v>
      </c>
      <c r="B265" s="97"/>
      <c r="C265" s="202">
        <v>195</v>
      </c>
      <c r="D265" s="205">
        <f t="shared" si="127"/>
        <v>4.2780748663101553</v>
      </c>
      <c r="E265" s="206">
        <v>1</v>
      </c>
      <c r="F265" s="205">
        <f t="shared" si="124"/>
        <v>0</v>
      </c>
      <c r="G265" s="204">
        <v>227</v>
      </c>
      <c r="H265" s="205">
        <f t="shared" si="125"/>
        <v>8.0952380952380878</v>
      </c>
    </row>
    <row r="266" spans="1:8" ht="12" customHeight="1">
      <c r="A266" s="45" t="s">
        <v>10</v>
      </c>
      <c r="B266" s="97"/>
      <c r="C266" s="202">
        <v>191</v>
      </c>
      <c r="D266" s="205">
        <f t="shared" si="127"/>
        <v>10.404624277456653</v>
      </c>
      <c r="E266" s="206">
        <v>2</v>
      </c>
      <c r="F266" s="205">
        <f t="shared" si="124"/>
        <v>2</v>
      </c>
      <c r="G266" s="204">
        <v>220</v>
      </c>
      <c r="H266" s="205">
        <f t="shared" si="125"/>
        <v>6.7961165048543659</v>
      </c>
    </row>
    <row r="267" spans="1:8" ht="12" customHeight="1">
      <c r="A267" s="45" t="s">
        <v>8</v>
      </c>
      <c r="B267" s="97"/>
      <c r="C267" s="202">
        <v>206</v>
      </c>
      <c r="D267" s="205">
        <f t="shared" si="127"/>
        <v>10.160427807486627</v>
      </c>
      <c r="E267" s="206">
        <v>1</v>
      </c>
      <c r="F267" s="205">
        <f t="shared" si="124"/>
        <v>-1</v>
      </c>
      <c r="G267" s="204">
        <v>228</v>
      </c>
      <c r="H267" s="205">
        <f t="shared" si="125"/>
        <v>6.0465116279069697</v>
      </c>
    </row>
    <row r="268" spans="1:8" ht="12" customHeight="1">
      <c r="A268" s="45" t="s">
        <v>9</v>
      </c>
      <c r="B268" s="97"/>
      <c r="C268" s="202">
        <v>202</v>
      </c>
      <c r="D268" s="205">
        <f t="shared" si="127"/>
        <v>-12.931034482758619</v>
      </c>
      <c r="E268" s="206">
        <v>7</v>
      </c>
      <c r="F268" s="205">
        <f t="shared" si="124"/>
        <v>7</v>
      </c>
      <c r="G268" s="204">
        <v>213</v>
      </c>
      <c r="H268" s="205">
        <f t="shared" si="125"/>
        <v>-17.120622568093381</v>
      </c>
    </row>
    <row r="269" spans="1:8" ht="15.5" customHeight="1">
      <c r="A269" s="45" t="s">
        <v>1291</v>
      </c>
      <c r="B269" s="97"/>
      <c r="C269" s="202">
        <v>159</v>
      </c>
      <c r="D269" s="205">
        <f t="shared" ref="D269:D274" si="128">(C269/C257-1)*100</f>
        <v>-14.973262032085566</v>
      </c>
      <c r="E269" s="206">
        <v>1</v>
      </c>
      <c r="F269" s="205">
        <f t="shared" ref="F269:F274" si="129">E269-E257</f>
        <v>0</v>
      </c>
      <c r="G269" s="204">
        <v>187</v>
      </c>
      <c r="H269" s="205">
        <f t="shared" ref="H269:H276" si="130">(G269/G257-1)*100</f>
        <v>-11.374407582938383</v>
      </c>
    </row>
    <row r="270" spans="1:8" ht="12" customHeight="1">
      <c r="A270" s="45" t="s">
        <v>217</v>
      </c>
      <c r="B270" s="97"/>
      <c r="C270" s="202">
        <v>173</v>
      </c>
      <c r="D270" s="205">
        <f t="shared" si="128"/>
        <v>25.362318840579711</v>
      </c>
      <c r="E270" s="206">
        <v>0</v>
      </c>
      <c r="F270" s="205">
        <f t="shared" si="129"/>
        <v>0</v>
      </c>
      <c r="G270" s="204">
        <v>206</v>
      </c>
      <c r="H270" s="205">
        <f t="shared" si="130"/>
        <v>27.950310559006208</v>
      </c>
    </row>
    <row r="271" spans="1:8" ht="12" customHeight="1">
      <c r="A271" s="45" t="s">
        <v>1323</v>
      </c>
      <c r="B271" s="97"/>
      <c r="C271" s="202">
        <v>185</v>
      </c>
      <c r="D271" s="205">
        <f t="shared" si="128"/>
        <v>-1.5957446808510634</v>
      </c>
      <c r="E271" s="206">
        <v>0</v>
      </c>
      <c r="F271" s="205">
        <f t="shared" si="129"/>
        <v>-1</v>
      </c>
      <c r="G271" s="204">
        <v>227</v>
      </c>
      <c r="H271" s="205">
        <f t="shared" si="130"/>
        <v>2.2522522522522515</v>
      </c>
    </row>
    <row r="272" spans="1:8" ht="12" customHeight="1">
      <c r="A272" s="45" t="s">
        <v>1330</v>
      </c>
      <c r="B272" s="97"/>
      <c r="C272" s="202">
        <v>183</v>
      </c>
      <c r="D272" s="205">
        <f t="shared" si="128"/>
        <v>1.6666666666666607</v>
      </c>
      <c r="E272" s="206">
        <v>1</v>
      </c>
      <c r="F272" s="205">
        <f t="shared" si="129"/>
        <v>1</v>
      </c>
      <c r="G272" s="204">
        <v>209</v>
      </c>
      <c r="H272" s="205">
        <f t="shared" si="130"/>
        <v>0</v>
      </c>
    </row>
    <row r="273" spans="1:8" ht="12" customHeight="1">
      <c r="A273" s="45" t="s">
        <v>3</v>
      </c>
      <c r="B273" s="97"/>
      <c r="C273" s="202">
        <v>161</v>
      </c>
      <c r="D273" s="205">
        <f t="shared" si="128"/>
        <v>-12.5</v>
      </c>
      <c r="E273" s="206">
        <v>0</v>
      </c>
      <c r="F273" s="205">
        <f t="shared" si="129"/>
        <v>-1</v>
      </c>
      <c r="G273" s="204">
        <v>185</v>
      </c>
      <c r="H273" s="205">
        <f t="shared" si="130"/>
        <v>-12.322274881516593</v>
      </c>
    </row>
    <row r="274" spans="1:8" ht="12" customHeight="1">
      <c r="A274" s="45" t="s">
        <v>1347</v>
      </c>
      <c r="B274" s="97"/>
      <c r="C274" s="202">
        <v>190</v>
      </c>
      <c r="D274" s="205">
        <f t="shared" si="128"/>
        <v>13.095238095238093</v>
      </c>
      <c r="E274" s="206">
        <v>1</v>
      </c>
      <c r="F274" s="205">
        <f t="shared" si="129"/>
        <v>1</v>
      </c>
      <c r="G274" s="204">
        <v>224</v>
      </c>
      <c r="H274" s="205">
        <f t="shared" si="130"/>
        <v>15.463917525773185</v>
      </c>
    </row>
    <row r="275" spans="1:8" ht="12" customHeight="1">
      <c r="A275" s="45" t="s">
        <v>1351</v>
      </c>
      <c r="B275" s="97"/>
      <c r="C275" s="202">
        <v>192</v>
      </c>
      <c r="D275" s="205">
        <f t="shared" ref="D275:D280" si="131">(C275/C263-1)*100</f>
        <v>1.0526315789473717</v>
      </c>
      <c r="E275" s="206">
        <v>0</v>
      </c>
      <c r="F275" s="205">
        <f t="shared" ref="F275:F280" si="132">E275-E263</f>
        <v>-3</v>
      </c>
      <c r="G275" s="204">
        <v>222</v>
      </c>
      <c r="H275" s="205">
        <f t="shared" si="130"/>
        <v>-2.2026431718061623</v>
      </c>
    </row>
    <row r="276" spans="1:8" ht="12" customHeight="1">
      <c r="A276" s="45" t="s">
        <v>1360</v>
      </c>
      <c r="B276" s="97"/>
      <c r="C276" s="202">
        <v>185</v>
      </c>
      <c r="D276" s="205">
        <f t="shared" si="131"/>
        <v>-1.0695187165775444</v>
      </c>
      <c r="E276" s="206">
        <v>2</v>
      </c>
      <c r="F276" s="205">
        <f t="shared" si="132"/>
        <v>1</v>
      </c>
      <c r="G276" s="204">
        <v>215</v>
      </c>
      <c r="H276" s="205">
        <f t="shared" si="130"/>
        <v>-0.46296296296296502</v>
      </c>
    </row>
    <row r="277" spans="1:8" ht="12" customHeight="1">
      <c r="A277" s="45" t="s">
        <v>1364</v>
      </c>
      <c r="B277" s="97"/>
      <c r="C277" s="202">
        <v>171</v>
      </c>
      <c r="D277" s="205">
        <f t="shared" si="131"/>
        <v>-12.307692307692308</v>
      </c>
      <c r="E277" s="206">
        <v>1</v>
      </c>
      <c r="F277" s="205">
        <f t="shared" si="132"/>
        <v>0</v>
      </c>
      <c r="G277" s="204">
        <v>193</v>
      </c>
      <c r="H277" s="205">
        <f>(G277/G265-1)*100</f>
        <v>-14.977973568281943</v>
      </c>
    </row>
    <row r="278" spans="1:8" ht="12" customHeight="1">
      <c r="A278" s="45" t="s">
        <v>1373</v>
      </c>
      <c r="B278" s="97"/>
      <c r="C278" s="202">
        <v>188</v>
      </c>
      <c r="D278" s="205">
        <f t="shared" si="131"/>
        <v>-1.5706806282722474</v>
      </c>
      <c r="E278" s="206">
        <v>0</v>
      </c>
      <c r="F278" s="205">
        <f t="shared" si="132"/>
        <v>-2</v>
      </c>
      <c r="G278" s="204">
        <v>219</v>
      </c>
      <c r="H278" s="205">
        <f>(G278/G266-1)*100</f>
        <v>-0.45454545454545192</v>
      </c>
    </row>
    <row r="279" spans="1:8" ht="12" customHeight="1">
      <c r="A279" s="45" t="s">
        <v>1374</v>
      </c>
      <c r="B279" s="97"/>
      <c r="C279" s="202">
        <v>194</v>
      </c>
      <c r="D279" s="205">
        <f t="shared" si="131"/>
        <v>-5.8252427184465994</v>
      </c>
      <c r="E279" s="206">
        <v>1</v>
      </c>
      <c r="F279" s="205">
        <f t="shared" si="132"/>
        <v>0</v>
      </c>
      <c r="G279" s="204">
        <v>232</v>
      </c>
      <c r="H279" s="205">
        <f>(G279/G267-1)*100</f>
        <v>1.7543859649122862</v>
      </c>
    </row>
    <row r="280" spans="1:8" ht="12" customHeight="1">
      <c r="A280" s="45" t="s">
        <v>1378</v>
      </c>
      <c r="B280" s="97"/>
      <c r="C280" s="202">
        <v>187</v>
      </c>
      <c r="D280" s="205">
        <f t="shared" si="131"/>
        <v>-7.4257425742574217</v>
      </c>
      <c r="E280" s="206">
        <v>0</v>
      </c>
      <c r="F280" s="205">
        <f t="shared" si="132"/>
        <v>-7</v>
      </c>
      <c r="G280" s="204">
        <v>208</v>
      </c>
      <c r="H280" s="205">
        <f>(G280/G268-1)*100</f>
        <v>-2.3474178403755874</v>
      </c>
    </row>
    <row r="281" spans="1:8">
      <c r="A281" s="57"/>
      <c r="B281" s="18"/>
      <c r="C281" s="308"/>
      <c r="D281" s="294"/>
      <c r="E281" s="283"/>
      <c r="F281" s="295"/>
      <c r="G281" s="208"/>
      <c r="H281" s="294"/>
    </row>
    <row r="282" spans="1:8">
      <c r="A282" s="45"/>
      <c r="B282" s="16"/>
      <c r="C282" s="239"/>
      <c r="D282" s="205"/>
      <c r="E282" s="206"/>
      <c r="F282" s="207"/>
      <c r="G282" s="211"/>
      <c r="H282" s="205"/>
    </row>
    <row r="283" spans="1:8">
      <c r="A283" s="45"/>
      <c r="B283" s="16"/>
      <c r="C283" s="239"/>
      <c r="D283" s="205"/>
      <c r="E283" s="206"/>
      <c r="F283" s="207"/>
      <c r="G283" s="211"/>
      <c r="H283" s="205"/>
    </row>
    <row r="284" spans="1:8">
      <c r="A284" s="45"/>
      <c r="B284" s="16"/>
      <c r="C284" s="239"/>
      <c r="D284" s="205"/>
      <c r="E284" s="206"/>
      <c r="F284" s="207"/>
      <c r="G284" s="211"/>
      <c r="H284" s="205"/>
    </row>
    <row r="285" spans="1:8">
      <c r="A285" s="45"/>
      <c r="B285" s="16"/>
      <c r="C285" s="239"/>
      <c r="D285" s="205"/>
      <c r="E285" s="206"/>
      <c r="F285" s="207"/>
      <c r="G285" s="211"/>
      <c r="H285" s="205"/>
    </row>
    <row r="286" spans="1:8">
      <c r="A286" s="45"/>
      <c r="B286" s="16"/>
      <c r="C286" s="239"/>
      <c r="D286" s="205"/>
      <c r="E286" s="206"/>
      <c r="F286" s="207"/>
      <c r="G286" s="211"/>
      <c r="H286" s="205"/>
    </row>
    <row r="287" spans="1:8">
      <c r="A287" s="45"/>
      <c r="B287" s="16"/>
      <c r="C287" s="239"/>
      <c r="D287" s="205"/>
      <c r="E287" s="206"/>
      <c r="F287" s="207"/>
      <c r="G287" s="211"/>
      <c r="H287" s="205"/>
    </row>
    <row r="288" spans="1:8">
      <c r="A288" s="45"/>
      <c r="B288" s="16"/>
      <c r="C288" s="239"/>
      <c r="D288" s="205"/>
      <c r="E288" s="206"/>
      <c r="F288" s="207"/>
      <c r="G288" s="211"/>
      <c r="H288" s="205"/>
    </row>
    <row r="289" spans="1:8">
      <c r="A289" s="45"/>
      <c r="B289" s="16"/>
      <c r="C289" s="239"/>
      <c r="D289" s="205"/>
      <c r="E289" s="206"/>
      <c r="F289" s="207"/>
      <c r="G289" s="211"/>
      <c r="H289" s="205"/>
    </row>
    <row r="290" spans="1:8">
      <c r="A290" s="45"/>
      <c r="B290" s="16"/>
      <c r="C290" s="239"/>
      <c r="D290" s="205"/>
      <c r="E290" s="206"/>
      <c r="F290" s="207"/>
      <c r="G290" s="211"/>
      <c r="H290" s="205"/>
    </row>
    <row r="291" spans="1:8">
      <c r="A291" s="45"/>
      <c r="B291" s="16"/>
      <c r="C291" s="239"/>
      <c r="D291" s="205"/>
      <c r="E291" s="206"/>
      <c r="F291" s="207"/>
      <c r="G291" s="211"/>
      <c r="H291" s="205"/>
    </row>
    <row r="292" spans="1:8">
      <c r="A292" s="19" t="s">
        <v>355</v>
      </c>
    </row>
    <row r="293" spans="1:8">
      <c r="A293" s="19" t="s">
        <v>356</v>
      </c>
    </row>
  </sheetData>
  <mergeCells count="5">
    <mergeCell ref="G4:G5"/>
    <mergeCell ref="C4:C5"/>
    <mergeCell ref="E4:E5"/>
    <mergeCell ref="A1:H1"/>
    <mergeCell ref="A4:B5"/>
  </mergeCells>
  <phoneticPr fontId="5"/>
  <pageMargins left="1.31" right="0.28999999999999998" top="0.68" bottom="0.66" header="0.28999999999999998" footer="0.3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P327"/>
  <sheetViews>
    <sheetView zoomScaleNormal="100" workbookViewId="0">
      <pane ySplit="5" topLeftCell="A288" activePane="bottomLeft" state="frozen"/>
      <selection activeCell="Q287" sqref="Q287"/>
      <selection pane="bottomLeft" activeCell="A301" sqref="A301"/>
    </sheetView>
  </sheetViews>
  <sheetFormatPr defaultColWidth="8.90625" defaultRowHeight="13"/>
  <cols>
    <col min="1" max="2" width="8.90625" style="324"/>
    <col min="3" max="3" width="9.81640625" style="324" bestFit="1" customWidth="1"/>
    <col min="4" max="4" width="10.90625" style="324" customWidth="1"/>
    <col min="5" max="5" width="8.90625" style="324"/>
    <col min="6" max="6" width="10.6328125" style="324" bestFit="1" customWidth="1"/>
    <col min="7" max="7" width="8.90625" style="324"/>
    <col min="8" max="8" width="10.6328125" style="324" bestFit="1" customWidth="1"/>
    <col min="9" max="9" width="8.90625" style="324"/>
    <col min="10" max="10" width="10.6328125" style="324" bestFit="1" customWidth="1"/>
    <col min="11" max="11" width="8.90625" style="324"/>
    <col min="12" max="12" width="10.6328125" style="324" bestFit="1" customWidth="1"/>
    <col min="13" max="13" width="8.90625" style="324"/>
    <col min="14" max="14" width="10.6328125" style="324" bestFit="1" customWidth="1"/>
    <col min="15" max="15" width="8.90625" style="324"/>
    <col min="16" max="16" width="10.6328125" style="324" bestFit="1" customWidth="1"/>
    <col min="17" max="17" width="8.90625" style="324"/>
    <col min="18" max="18" width="10.6328125" style="324" bestFit="1" customWidth="1"/>
    <col min="19" max="19" width="8.90625" style="324"/>
    <col min="20" max="20" width="10.6328125" style="324" bestFit="1" customWidth="1"/>
    <col min="21" max="21" width="8.90625" style="324"/>
    <col min="22" max="22" width="10.6328125" style="324" bestFit="1" customWidth="1"/>
    <col min="23" max="23" width="8.90625" style="324"/>
    <col min="24" max="24" width="10.6328125" style="324" bestFit="1" customWidth="1"/>
    <col min="25" max="25" width="11.6328125" style="324" bestFit="1" customWidth="1"/>
    <col min="26" max="26" width="10.6328125" style="324" bestFit="1" customWidth="1"/>
    <col min="27" max="27" width="8.90625" style="324"/>
    <col min="28" max="28" width="10.6328125" style="324" bestFit="1" customWidth="1"/>
    <col min="29" max="29" width="8.90625" style="324"/>
    <col min="30" max="30" width="10.6328125" style="324" bestFit="1" customWidth="1"/>
    <col min="31" max="31" width="11.6328125" style="324" bestFit="1" customWidth="1"/>
    <col min="32" max="32" width="10.6328125" style="324" bestFit="1" customWidth="1"/>
    <col min="33" max="33" width="7.54296875" style="324" bestFit="1" customWidth="1"/>
    <col min="34" max="34" width="10.6328125" style="324" bestFit="1" customWidth="1"/>
    <col min="35" max="35" width="11.6328125" style="324" bestFit="1" customWidth="1"/>
    <col min="36" max="36" width="10.6328125" style="324" bestFit="1" customWidth="1"/>
    <col min="37" max="37" width="7" style="324" bestFit="1" customWidth="1"/>
    <col min="38" max="38" width="10.6328125" style="324" bestFit="1" customWidth="1"/>
    <col min="39" max="39" width="8.90625" style="324"/>
    <col min="40" max="40" width="10.6328125" style="324" bestFit="1" customWidth="1"/>
    <col min="41" max="16384" width="8.90625" style="324"/>
  </cols>
  <sheetData>
    <row r="1" spans="1:42" ht="25.5">
      <c r="D1" s="325" t="s">
        <v>1211</v>
      </c>
    </row>
    <row r="2" spans="1:42" ht="14">
      <c r="A2" s="326" t="s">
        <v>492</v>
      </c>
    </row>
    <row r="4" spans="1:42" ht="52">
      <c r="A4" s="327" t="s">
        <v>1238</v>
      </c>
      <c r="B4" s="327" t="s">
        <v>1237</v>
      </c>
      <c r="C4" s="328" t="s">
        <v>493</v>
      </c>
      <c r="D4" s="329"/>
      <c r="E4" s="330" t="s">
        <v>494</v>
      </c>
      <c r="F4" s="330"/>
      <c r="G4" s="331" t="s">
        <v>495</v>
      </c>
      <c r="H4" s="329"/>
      <c r="I4" s="330" t="s">
        <v>496</v>
      </c>
      <c r="J4" s="330"/>
      <c r="K4" s="328" t="s">
        <v>497</v>
      </c>
      <c r="L4" s="329"/>
      <c r="M4" s="330" t="s">
        <v>498</v>
      </c>
      <c r="N4" s="330"/>
      <c r="O4" s="331" t="s">
        <v>499</v>
      </c>
      <c r="P4" s="329"/>
      <c r="Q4" s="332" t="s">
        <v>500</v>
      </c>
      <c r="R4" s="330"/>
      <c r="S4" s="328" t="s">
        <v>501</v>
      </c>
      <c r="T4" s="329"/>
      <c r="U4" s="330" t="s">
        <v>502</v>
      </c>
      <c r="V4" s="330"/>
      <c r="W4" s="331" t="s">
        <v>503</v>
      </c>
      <c r="X4" s="329"/>
      <c r="Y4" s="330" t="s">
        <v>504</v>
      </c>
      <c r="Z4" s="330"/>
      <c r="AA4" s="328" t="s">
        <v>505</v>
      </c>
      <c r="AB4" s="329"/>
      <c r="AC4" s="330" t="s">
        <v>506</v>
      </c>
      <c r="AD4" s="330"/>
      <c r="AE4" s="328" t="s">
        <v>507</v>
      </c>
      <c r="AF4" s="329"/>
      <c r="AG4" s="332" t="s">
        <v>508</v>
      </c>
      <c r="AH4" s="330"/>
      <c r="AI4" s="328" t="s">
        <v>509</v>
      </c>
      <c r="AJ4" s="329"/>
      <c r="AK4" s="332" t="s">
        <v>510</v>
      </c>
      <c r="AL4" s="330"/>
      <c r="AM4" s="331" t="s">
        <v>511</v>
      </c>
      <c r="AN4" s="329"/>
      <c r="AO4" s="332" t="s">
        <v>512</v>
      </c>
      <c r="AP4" s="330"/>
    </row>
    <row r="5" spans="1:42">
      <c r="A5" s="333"/>
      <c r="B5" s="333"/>
      <c r="C5" s="334"/>
      <c r="D5" s="335" t="s">
        <v>513</v>
      </c>
      <c r="E5" s="333"/>
      <c r="F5" s="335" t="s">
        <v>513</v>
      </c>
      <c r="G5" s="334"/>
      <c r="H5" s="335" t="s">
        <v>513</v>
      </c>
      <c r="I5" s="333"/>
      <c r="J5" s="335" t="s">
        <v>513</v>
      </c>
      <c r="K5" s="334"/>
      <c r="L5" s="335" t="s">
        <v>513</v>
      </c>
      <c r="M5" s="333"/>
      <c r="N5" s="335" t="s">
        <v>513</v>
      </c>
      <c r="O5" s="334"/>
      <c r="P5" s="335" t="s">
        <v>513</v>
      </c>
      <c r="Q5" s="333"/>
      <c r="R5" s="335" t="s">
        <v>513</v>
      </c>
      <c r="S5" s="334"/>
      <c r="T5" s="335" t="s">
        <v>513</v>
      </c>
      <c r="U5" s="333"/>
      <c r="V5" s="335" t="s">
        <v>513</v>
      </c>
      <c r="W5" s="334"/>
      <c r="X5" s="335" t="s">
        <v>513</v>
      </c>
      <c r="Y5" s="333"/>
      <c r="Z5" s="335" t="s">
        <v>513</v>
      </c>
      <c r="AA5" s="334"/>
      <c r="AB5" s="335" t="s">
        <v>513</v>
      </c>
      <c r="AC5" s="333"/>
      <c r="AD5" s="335" t="s">
        <v>513</v>
      </c>
      <c r="AE5" s="334"/>
      <c r="AF5" s="335" t="s">
        <v>513</v>
      </c>
      <c r="AG5" s="333"/>
      <c r="AH5" s="335" t="s">
        <v>513</v>
      </c>
      <c r="AI5" s="334"/>
      <c r="AJ5" s="335" t="s">
        <v>513</v>
      </c>
      <c r="AK5" s="333"/>
      <c r="AL5" s="335" t="s">
        <v>513</v>
      </c>
      <c r="AM5" s="334"/>
      <c r="AN5" s="335" t="s">
        <v>513</v>
      </c>
      <c r="AO5" s="333"/>
      <c r="AP5" s="335" t="s">
        <v>513</v>
      </c>
    </row>
    <row r="6" spans="1:42">
      <c r="A6" s="324" t="s">
        <v>514</v>
      </c>
      <c r="C6" s="336">
        <v>3084525</v>
      </c>
      <c r="D6" s="337" t="s">
        <v>201</v>
      </c>
      <c r="E6" s="336">
        <v>658449</v>
      </c>
      <c r="F6" s="337" t="s">
        <v>201</v>
      </c>
      <c r="G6" s="336">
        <v>198262</v>
      </c>
      <c r="H6" s="337" t="s">
        <v>201</v>
      </c>
      <c r="I6" s="336">
        <v>394838</v>
      </c>
      <c r="J6" s="337" t="s">
        <v>201</v>
      </c>
      <c r="K6" s="336">
        <v>151490</v>
      </c>
      <c r="L6" s="337" t="s">
        <v>201</v>
      </c>
      <c r="M6" s="336">
        <v>56001</v>
      </c>
      <c r="N6" s="337" t="s">
        <v>201</v>
      </c>
      <c r="O6" s="336">
        <v>12295</v>
      </c>
      <c r="P6" s="337" t="s">
        <v>201</v>
      </c>
      <c r="Q6" s="336">
        <v>25879</v>
      </c>
      <c r="R6" s="337" t="s">
        <v>201</v>
      </c>
      <c r="S6" s="336">
        <v>280271</v>
      </c>
      <c r="T6" s="337" t="s">
        <v>201</v>
      </c>
      <c r="U6" s="336">
        <v>74457</v>
      </c>
      <c r="V6" s="337" t="s">
        <v>201</v>
      </c>
      <c r="W6" s="336">
        <v>579987</v>
      </c>
      <c r="X6" s="337" t="s">
        <v>201</v>
      </c>
      <c r="Y6" s="336">
        <v>15756</v>
      </c>
      <c r="Z6" s="337" t="s">
        <v>201</v>
      </c>
      <c r="AA6" s="336">
        <v>160933</v>
      </c>
      <c r="AB6" s="337" t="s">
        <v>201</v>
      </c>
      <c r="AC6" s="336">
        <v>171775</v>
      </c>
      <c r="AD6" s="337" t="s">
        <v>201</v>
      </c>
      <c r="AE6" s="336">
        <v>251043</v>
      </c>
      <c r="AF6" s="337" t="s">
        <v>201</v>
      </c>
      <c r="AG6" s="336">
        <v>30858</v>
      </c>
      <c r="AH6" s="337" t="s">
        <v>201</v>
      </c>
      <c r="AI6" s="336">
        <v>22231</v>
      </c>
      <c r="AJ6" s="337" t="s">
        <v>201</v>
      </c>
      <c r="AK6" s="337" t="s">
        <v>201</v>
      </c>
      <c r="AL6" s="337" t="s">
        <v>201</v>
      </c>
      <c r="AM6" s="337" t="s">
        <v>515</v>
      </c>
      <c r="AN6" s="337" t="s">
        <v>515</v>
      </c>
      <c r="AO6" s="337" t="s">
        <v>515</v>
      </c>
      <c r="AP6" s="337" t="s">
        <v>515</v>
      </c>
    </row>
    <row r="7" spans="1:42">
      <c r="A7" s="324" t="s">
        <v>516</v>
      </c>
      <c r="C7" s="336">
        <v>3208917</v>
      </c>
      <c r="D7" s="337">
        <v>4</v>
      </c>
      <c r="E7" s="336">
        <v>813948</v>
      </c>
      <c r="F7" s="337">
        <v>23.6</v>
      </c>
      <c r="G7" s="336">
        <v>202162</v>
      </c>
      <c r="H7" s="337">
        <v>2</v>
      </c>
      <c r="I7" s="336">
        <v>443594</v>
      </c>
      <c r="J7" s="337">
        <v>12.3</v>
      </c>
      <c r="K7" s="336">
        <v>147168</v>
      </c>
      <c r="L7" s="337" t="s">
        <v>517</v>
      </c>
      <c r="M7" s="336">
        <v>74158</v>
      </c>
      <c r="N7" s="337">
        <v>32.4</v>
      </c>
      <c r="O7" s="336">
        <v>12026</v>
      </c>
      <c r="P7" s="337" t="s">
        <v>518</v>
      </c>
      <c r="Q7" s="336">
        <v>27456</v>
      </c>
      <c r="R7" s="337">
        <v>6.1</v>
      </c>
      <c r="S7" s="336">
        <v>273543</v>
      </c>
      <c r="T7" s="337" t="s">
        <v>519</v>
      </c>
      <c r="U7" s="336">
        <v>71031</v>
      </c>
      <c r="V7" s="337" t="s">
        <v>520</v>
      </c>
      <c r="W7" s="336">
        <v>496321</v>
      </c>
      <c r="X7" s="337" t="s">
        <v>521</v>
      </c>
      <c r="Y7" s="336">
        <v>26830</v>
      </c>
      <c r="Z7" s="337">
        <v>70.3</v>
      </c>
      <c r="AA7" s="336">
        <v>169320</v>
      </c>
      <c r="AB7" s="337">
        <v>5.2</v>
      </c>
      <c r="AC7" s="336">
        <v>170146</v>
      </c>
      <c r="AD7" s="337" t="s">
        <v>522</v>
      </c>
      <c r="AE7" s="336">
        <v>234946</v>
      </c>
      <c r="AF7" s="337" t="s">
        <v>523</v>
      </c>
      <c r="AG7" s="336">
        <v>28069</v>
      </c>
      <c r="AH7" s="337" t="s">
        <v>524</v>
      </c>
      <c r="AI7" s="336">
        <v>18199</v>
      </c>
      <c r="AJ7" s="337" t="s">
        <v>525</v>
      </c>
      <c r="AK7" s="337" t="s">
        <v>201</v>
      </c>
      <c r="AL7" s="337" t="s">
        <v>201</v>
      </c>
      <c r="AM7" s="337" t="s">
        <v>515</v>
      </c>
      <c r="AN7" s="337" t="s">
        <v>515</v>
      </c>
      <c r="AO7" s="337" t="s">
        <v>515</v>
      </c>
      <c r="AP7" s="337" t="s">
        <v>515</v>
      </c>
    </row>
    <row r="8" spans="1:42">
      <c r="A8" s="324" t="s">
        <v>526</v>
      </c>
      <c r="C8" s="336">
        <v>3157055</v>
      </c>
      <c r="D8" s="337" t="s">
        <v>527</v>
      </c>
      <c r="E8" s="336">
        <v>770565</v>
      </c>
      <c r="F8" s="337" t="s">
        <v>528</v>
      </c>
      <c r="G8" s="336">
        <v>197350</v>
      </c>
      <c r="H8" s="337" t="s">
        <v>519</v>
      </c>
      <c r="I8" s="336">
        <v>486622</v>
      </c>
      <c r="J8" s="337">
        <v>9.6999999999999993</v>
      </c>
      <c r="K8" s="336">
        <v>149527</v>
      </c>
      <c r="L8" s="337">
        <v>1.6</v>
      </c>
      <c r="M8" s="336">
        <v>84357</v>
      </c>
      <c r="N8" s="337">
        <v>13.8</v>
      </c>
      <c r="O8" s="336">
        <v>13259</v>
      </c>
      <c r="P8" s="337">
        <v>10.3</v>
      </c>
      <c r="Q8" s="336">
        <v>26569</v>
      </c>
      <c r="R8" s="337" t="s">
        <v>529</v>
      </c>
      <c r="S8" s="336">
        <v>250534</v>
      </c>
      <c r="T8" s="337" t="s">
        <v>530</v>
      </c>
      <c r="U8" s="336">
        <v>57568</v>
      </c>
      <c r="V8" s="337" t="s">
        <v>531</v>
      </c>
      <c r="W8" s="336">
        <v>540443</v>
      </c>
      <c r="X8" s="337">
        <v>8.9</v>
      </c>
      <c r="Y8" s="336">
        <v>14780</v>
      </c>
      <c r="Z8" s="337" t="s">
        <v>532</v>
      </c>
      <c r="AA8" s="336">
        <v>154319</v>
      </c>
      <c r="AB8" s="337" t="s">
        <v>533</v>
      </c>
      <c r="AC8" s="336">
        <v>166628</v>
      </c>
      <c r="AD8" s="337" t="s">
        <v>534</v>
      </c>
      <c r="AE8" s="336">
        <v>194155</v>
      </c>
      <c r="AF8" s="337" t="s">
        <v>535</v>
      </c>
      <c r="AG8" s="336">
        <v>33063</v>
      </c>
      <c r="AH8" s="337">
        <v>17.8</v>
      </c>
      <c r="AI8" s="336">
        <v>17316</v>
      </c>
      <c r="AJ8" s="337" t="s">
        <v>536</v>
      </c>
      <c r="AK8" s="337" t="s">
        <v>201</v>
      </c>
      <c r="AL8" s="337" t="s">
        <v>201</v>
      </c>
      <c r="AM8" s="337" t="s">
        <v>515</v>
      </c>
      <c r="AN8" s="337" t="s">
        <v>515</v>
      </c>
      <c r="AO8" s="337" t="s">
        <v>515</v>
      </c>
      <c r="AP8" s="337" t="s">
        <v>515</v>
      </c>
    </row>
    <row r="9" spans="1:42">
      <c r="A9" s="324" t="s">
        <v>537</v>
      </c>
      <c r="C9" s="336">
        <v>3157933</v>
      </c>
      <c r="D9" s="337">
        <v>0</v>
      </c>
      <c r="E9" s="336">
        <v>778458</v>
      </c>
      <c r="F9" s="337">
        <v>1</v>
      </c>
      <c r="G9" s="336">
        <v>183628</v>
      </c>
      <c r="H9" s="337" t="s">
        <v>538</v>
      </c>
      <c r="I9" s="336">
        <v>428968</v>
      </c>
      <c r="J9" s="337" t="s">
        <v>539</v>
      </c>
      <c r="K9" s="336">
        <v>144748</v>
      </c>
      <c r="L9" s="337" t="s">
        <v>529</v>
      </c>
      <c r="M9" s="336">
        <v>84718</v>
      </c>
      <c r="N9" s="337">
        <v>0.4</v>
      </c>
      <c r="O9" s="336">
        <v>13031</v>
      </c>
      <c r="P9" s="337" t="s">
        <v>540</v>
      </c>
      <c r="Q9" s="336">
        <v>30566</v>
      </c>
      <c r="R9" s="337">
        <v>15</v>
      </c>
      <c r="S9" s="336">
        <v>289842</v>
      </c>
      <c r="T9" s="337">
        <v>15.7</v>
      </c>
      <c r="U9" s="336">
        <v>78376</v>
      </c>
      <c r="V9" s="337">
        <v>36.1</v>
      </c>
      <c r="W9" s="336">
        <v>485865</v>
      </c>
      <c r="X9" s="337" t="s">
        <v>541</v>
      </c>
      <c r="Y9" s="336">
        <v>14676</v>
      </c>
      <c r="Z9" s="337" t="s">
        <v>334</v>
      </c>
      <c r="AA9" s="336">
        <v>162865</v>
      </c>
      <c r="AB9" s="337">
        <v>5.5</v>
      </c>
      <c r="AC9" s="336">
        <v>176695</v>
      </c>
      <c r="AD9" s="337">
        <v>6</v>
      </c>
      <c r="AE9" s="336">
        <v>231823</v>
      </c>
      <c r="AF9" s="337">
        <v>19.399999999999999</v>
      </c>
      <c r="AG9" s="336">
        <v>31575</v>
      </c>
      <c r="AH9" s="337" t="s">
        <v>542</v>
      </c>
      <c r="AI9" s="336">
        <v>22099</v>
      </c>
      <c r="AJ9" s="337">
        <v>27.6</v>
      </c>
      <c r="AK9" s="337" t="s">
        <v>201</v>
      </c>
      <c r="AL9" s="337" t="s">
        <v>201</v>
      </c>
      <c r="AM9" s="337" t="s">
        <v>515</v>
      </c>
      <c r="AN9" s="337" t="s">
        <v>515</v>
      </c>
      <c r="AO9" s="337" t="s">
        <v>515</v>
      </c>
      <c r="AP9" s="337" t="s">
        <v>515</v>
      </c>
    </row>
    <row r="10" spans="1:42">
      <c r="A10" s="324" t="s">
        <v>543</v>
      </c>
      <c r="C10" s="336">
        <v>3293338</v>
      </c>
      <c r="D10" s="337">
        <v>4.3</v>
      </c>
      <c r="E10" s="336">
        <v>899602</v>
      </c>
      <c r="F10" s="337">
        <v>15.6</v>
      </c>
      <c r="G10" s="336">
        <v>181363</v>
      </c>
      <c r="H10" s="337" t="s">
        <v>544</v>
      </c>
      <c r="I10" s="336">
        <v>414416</v>
      </c>
      <c r="J10" s="337" t="s">
        <v>545</v>
      </c>
      <c r="K10" s="336">
        <v>168104</v>
      </c>
      <c r="L10" s="337">
        <v>16.100000000000001</v>
      </c>
      <c r="M10" s="336">
        <v>108813</v>
      </c>
      <c r="N10" s="337">
        <v>28.4</v>
      </c>
      <c r="O10" s="336">
        <v>13428</v>
      </c>
      <c r="P10" s="337">
        <v>3</v>
      </c>
      <c r="Q10" s="336">
        <v>32483</v>
      </c>
      <c r="R10" s="337">
        <v>6.3</v>
      </c>
      <c r="S10" s="336">
        <v>250085</v>
      </c>
      <c r="T10" s="337" t="s">
        <v>546</v>
      </c>
      <c r="U10" s="336">
        <v>18021</v>
      </c>
      <c r="V10" s="337" t="s">
        <v>547</v>
      </c>
      <c r="W10" s="336">
        <v>530071</v>
      </c>
      <c r="X10" s="337">
        <v>9.1</v>
      </c>
      <c r="Y10" s="336">
        <v>32796</v>
      </c>
      <c r="Z10" s="337">
        <v>123.5</v>
      </c>
      <c r="AA10" s="336">
        <v>186616</v>
      </c>
      <c r="AB10" s="337">
        <v>14.6</v>
      </c>
      <c r="AC10" s="336">
        <v>186353</v>
      </c>
      <c r="AD10" s="337">
        <v>5.5</v>
      </c>
      <c r="AE10" s="336">
        <v>224255</v>
      </c>
      <c r="AF10" s="337" t="s">
        <v>548</v>
      </c>
      <c r="AG10" s="336">
        <v>30372</v>
      </c>
      <c r="AH10" s="337" t="s">
        <v>549</v>
      </c>
      <c r="AI10" s="336">
        <v>19790</v>
      </c>
      <c r="AJ10" s="337" t="s">
        <v>550</v>
      </c>
      <c r="AK10" s="337" t="s">
        <v>201</v>
      </c>
      <c r="AL10" s="337" t="s">
        <v>201</v>
      </c>
      <c r="AM10" s="337" t="s">
        <v>515</v>
      </c>
      <c r="AN10" s="337" t="s">
        <v>515</v>
      </c>
      <c r="AO10" s="337" t="s">
        <v>515</v>
      </c>
      <c r="AP10" s="337" t="s">
        <v>515</v>
      </c>
    </row>
    <row r="11" spans="1:42">
      <c r="A11" s="324" t="s">
        <v>551</v>
      </c>
      <c r="C11" s="336">
        <v>3585118</v>
      </c>
      <c r="D11" s="337">
        <v>8.9</v>
      </c>
      <c r="E11" s="336">
        <v>1023307</v>
      </c>
      <c r="F11" s="337">
        <v>13.8</v>
      </c>
      <c r="G11" s="336">
        <v>179486</v>
      </c>
      <c r="H11" s="337" t="s">
        <v>552</v>
      </c>
      <c r="I11" s="336">
        <v>418313</v>
      </c>
      <c r="J11" s="337">
        <v>0.9</v>
      </c>
      <c r="K11" s="336">
        <v>167171</v>
      </c>
      <c r="L11" s="337" t="s">
        <v>553</v>
      </c>
      <c r="M11" s="336">
        <v>68100</v>
      </c>
      <c r="N11" s="337" t="s">
        <v>554</v>
      </c>
      <c r="O11" s="336">
        <v>13307</v>
      </c>
      <c r="P11" s="337" t="s">
        <v>522</v>
      </c>
      <c r="Q11" s="336">
        <v>34597</v>
      </c>
      <c r="R11" s="337">
        <v>6.5</v>
      </c>
      <c r="S11" s="336">
        <v>229158</v>
      </c>
      <c r="T11" s="337" t="s">
        <v>530</v>
      </c>
      <c r="U11" s="336">
        <v>211971</v>
      </c>
      <c r="V11" s="337">
        <v>1076.2</v>
      </c>
      <c r="W11" s="336">
        <v>512134</v>
      </c>
      <c r="X11" s="337" t="s">
        <v>545</v>
      </c>
      <c r="Y11" s="336">
        <v>43738</v>
      </c>
      <c r="Z11" s="337">
        <v>33.4</v>
      </c>
      <c r="AA11" s="336">
        <v>208751</v>
      </c>
      <c r="AB11" s="337">
        <v>11.9</v>
      </c>
      <c r="AC11" s="336">
        <v>157561</v>
      </c>
      <c r="AD11" s="337" t="s">
        <v>555</v>
      </c>
      <c r="AE11" s="336">
        <v>234177</v>
      </c>
      <c r="AF11" s="337">
        <v>4.4000000000000004</v>
      </c>
      <c r="AG11" s="336">
        <v>28939</v>
      </c>
      <c r="AH11" s="337" t="s">
        <v>556</v>
      </c>
      <c r="AI11" s="336">
        <v>19090</v>
      </c>
      <c r="AJ11" s="337" t="s">
        <v>557</v>
      </c>
      <c r="AK11" s="336">
        <v>33005</v>
      </c>
      <c r="AL11" s="337" t="s">
        <v>201</v>
      </c>
      <c r="AM11" s="337" t="s">
        <v>515</v>
      </c>
      <c r="AN11" s="337" t="s">
        <v>515</v>
      </c>
      <c r="AO11" s="337" t="s">
        <v>515</v>
      </c>
      <c r="AP11" s="337" t="s">
        <v>515</v>
      </c>
    </row>
    <row r="12" spans="1:42">
      <c r="A12" s="324" t="s">
        <v>558</v>
      </c>
      <c r="C12" s="336">
        <v>4187584</v>
      </c>
      <c r="D12" s="337">
        <v>16.8</v>
      </c>
      <c r="E12" s="336">
        <v>1195004</v>
      </c>
      <c r="F12" s="337">
        <v>16.8</v>
      </c>
      <c r="G12" s="336">
        <v>201540</v>
      </c>
      <c r="H12" s="337">
        <v>12.3</v>
      </c>
      <c r="I12" s="336">
        <v>758290</v>
      </c>
      <c r="J12" s="337">
        <v>81.3</v>
      </c>
      <c r="K12" s="336">
        <v>140308</v>
      </c>
      <c r="L12" s="337" t="s">
        <v>559</v>
      </c>
      <c r="M12" s="336">
        <v>109814</v>
      </c>
      <c r="N12" s="337">
        <v>61.3</v>
      </c>
      <c r="O12" s="336">
        <v>13056</v>
      </c>
      <c r="P12" s="337" t="s">
        <v>560</v>
      </c>
      <c r="Q12" s="336">
        <v>30540</v>
      </c>
      <c r="R12" s="337" t="s">
        <v>561</v>
      </c>
      <c r="S12" s="336">
        <v>219220</v>
      </c>
      <c r="T12" s="337" t="s">
        <v>562</v>
      </c>
      <c r="U12" s="336">
        <v>224893</v>
      </c>
      <c r="V12" s="337">
        <v>6.1</v>
      </c>
      <c r="W12" s="336">
        <v>520450</v>
      </c>
      <c r="X12" s="337">
        <v>1.6</v>
      </c>
      <c r="Y12" s="336">
        <v>58002</v>
      </c>
      <c r="Z12" s="337">
        <v>32.6</v>
      </c>
      <c r="AA12" s="336">
        <v>244680</v>
      </c>
      <c r="AB12" s="337">
        <v>17.2</v>
      </c>
      <c r="AC12" s="336">
        <v>153109</v>
      </c>
      <c r="AD12" s="337" t="s">
        <v>563</v>
      </c>
      <c r="AE12" s="336">
        <v>219111</v>
      </c>
      <c r="AF12" s="337" t="s">
        <v>523</v>
      </c>
      <c r="AG12" s="336">
        <v>47473</v>
      </c>
      <c r="AH12" s="337">
        <v>64</v>
      </c>
      <c r="AI12" s="336">
        <v>18395</v>
      </c>
      <c r="AJ12" s="337" t="s">
        <v>564</v>
      </c>
      <c r="AK12" s="336">
        <v>33699</v>
      </c>
      <c r="AL12" s="337">
        <v>2.1</v>
      </c>
      <c r="AM12" s="337" t="s">
        <v>515</v>
      </c>
      <c r="AN12" s="337" t="s">
        <v>515</v>
      </c>
      <c r="AO12" s="337" t="s">
        <v>515</v>
      </c>
      <c r="AP12" s="337" t="s">
        <v>515</v>
      </c>
    </row>
    <row r="13" spans="1:42">
      <c r="A13" s="324" t="s">
        <v>565</v>
      </c>
      <c r="C13" s="336">
        <v>4051954</v>
      </c>
      <c r="D13" s="337" t="s">
        <v>529</v>
      </c>
      <c r="E13" s="336">
        <v>1561604</v>
      </c>
      <c r="F13" s="337">
        <v>30.7</v>
      </c>
      <c r="G13" s="336">
        <v>237045</v>
      </c>
      <c r="H13" s="337">
        <v>17.600000000000001</v>
      </c>
      <c r="I13" s="336">
        <v>400009</v>
      </c>
      <c r="J13" s="337" t="s">
        <v>566</v>
      </c>
      <c r="K13" s="337" t="s">
        <v>515</v>
      </c>
      <c r="L13" s="337" t="s">
        <v>201</v>
      </c>
      <c r="M13" s="336">
        <v>74139</v>
      </c>
      <c r="N13" s="337" t="s">
        <v>567</v>
      </c>
      <c r="O13" s="336">
        <v>12077</v>
      </c>
      <c r="P13" s="337" t="s">
        <v>568</v>
      </c>
      <c r="Q13" s="336">
        <v>33603</v>
      </c>
      <c r="R13" s="337">
        <v>10</v>
      </c>
      <c r="S13" s="336">
        <v>215045</v>
      </c>
      <c r="T13" s="337" t="s">
        <v>560</v>
      </c>
      <c r="U13" s="336">
        <v>185149</v>
      </c>
      <c r="V13" s="337" t="s">
        <v>569</v>
      </c>
      <c r="W13" s="336">
        <v>583122</v>
      </c>
      <c r="X13" s="337">
        <v>12</v>
      </c>
      <c r="Y13" s="336">
        <v>63529</v>
      </c>
      <c r="Z13" s="337">
        <v>9.5</v>
      </c>
      <c r="AA13" s="336">
        <v>278687</v>
      </c>
      <c r="AB13" s="337">
        <v>13.9</v>
      </c>
      <c r="AC13" s="336">
        <v>147307</v>
      </c>
      <c r="AD13" s="337" t="s">
        <v>549</v>
      </c>
      <c r="AE13" s="336">
        <v>181098</v>
      </c>
      <c r="AF13" s="337" t="s">
        <v>570</v>
      </c>
      <c r="AG13" s="336">
        <v>40342</v>
      </c>
      <c r="AH13" s="337" t="s">
        <v>571</v>
      </c>
      <c r="AI13" s="336">
        <v>17848</v>
      </c>
      <c r="AJ13" s="337" t="s">
        <v>341</v>
      </c>
      <c r="AK13" s="336">
        <v>21350</v>
      </c>
      <c r="AL13" s="337" t="s">
        <v>572</v>
      </c>
      <c r="AM13" s="337" t="s">
        <v>515</v>
      </c>
      <c r="AN13" s="337" t="s">
        <v>515</v>
      </c>
      <c r="AO13" s="337" t="s">
        <v>515</v>
      </c>
      <c r="AP13" s="337" t="s">
        <v>515</v>
      </c>
    </row>
    <row r="14" spans="1:42">
      <c r="A14" s="324" t="s">
        <v>573</v>
      </c>
      <c r="C14" s="336">
        <v>2674076</v>
      </c>
      <c r="D14" s="337" t="s">
        <v>574</v>
      </c>
      <c r="E14" s="336">
        <v>457588</v>
      </c>
      <c r="F14" s="337" t="s">
        <v>575</v>
      </c>
      <c r="G14" s="336">
        <v>161300</v>
      </c>
      <c r="H14" s="337" t="s">
        <v>576</v>
      </c>
      <c r="I14" s="336">
        <v>341003</v>
      </c>
      <c r="J14" s="337" t="s">
        <v>577</v>
      </c>
      <c r="K14" s="337" t="s">
        <v>515</v>
      </c>
      <c r="L14" s="337" t="s">
        <v>201</v>
      </c>
      <c r="M14" s="336">
        <v>49583</v>
      </c>
      <c r="N14" s="337" t="s">
        <v>578</v>
      </c>
      <c r="O14" s="336">
        <v>10914</v>
      </c>
      <c r="P14" s="337" t="s">
        <v>579</v>
      </c>
      <c r="Q14" s="336">
        <v>36326</v>
      </c>
      <c r="R14" s="337">
        <v>8.1</v>
      </c>
      <c r="S14" s="336">
        <v>239863</v>
      </c>
      <c r="T14" s="337">
        <v>11.5</v>
      </c>
      <c r="U14" s="336">
        <v>82193</v>
      </c>
      <c r="V14" s="337" t="s">
        <v>580</v>
      </c>
      <c r="W14" s="336">
        <v>516747</v>
      </c>
      <c r="X14" s="337" t="s">
        <v>581</v>
      </c>
      <c r="Y14" s="336">
        <v>96391</v>
      </c>
      <c r="Z14" s="337">
        <v>51.7</v>
      </c>
      <c r="AA14" s="336">
        <v>125485</v>
      </c>
      <c r="AB14" s="337" t="s">
        <v>582</v>
      </c>
      <c r="AC14" s="336">
        <v>151882</v>
      </c>
      <c r="AD14" s="337">
        <v>3.1</v>
      </c>
      <c r="AE14" s="336">
        <v>219593</v>
      </c>
      <c r="AF14" s="337">
        <v>21.3</v>
      </c>
      <c r="AG14" s="336">
        <v>59844</v>
      </c>
      <c r="AH14" s="337">
        <v>48.3</v>
      </c>
      <c r="AI14" s="336">
        <v>15825</v>
      </c>
      <c r="AJ14" s="337" t="s">
        <v>583</v>
      </c>
      <c r="AK14" s="336">
        <v>18377</v>
      </c>
      <c r="AL14" s="337" t="s">
        <v>584</v>
      </c>
      <c r="AM14" s="336">
        <v>67145</v>
      </c>
      <c r="AN14" s="337" t="s">
        <v>515</v>
      </c>
      <c r="AO14" s="336">
        <v>24017</v>
      </c>
      <c r="AP14" s="337" t="s">
        <v>515</v>
      </c>
    </row>
    <row r="15" spans="1:42">
      <c r="A15" s="324" t="s">
        <v>585</v>
      </c>
      <c r="C15" s="336">
        <v>3178857</v>
      </c>
      <c r="D15" s="337">
        <v>18.899999999999999</v>
      </c>
      <c r="E15" s="336">
        <v>610505</v>
      </c>
      <c r="F15" s="337">
        <v>33.4</v>
      </c>
      <c r="G15" s="336">
        <v>146941</v>
      </c>
      <c r="H15" s="337" t="s">
        <v>533</v>
      </c>
      <c r="I15" s="336">
        <v>407651</v>
      </c>
      <c r="J15" s="337">
        <v>19.5</v>
      </c>
      <c r="K15" s="336">
        <v>302863</v>
      </c>
      <c r="L15" s="337" t="s">
        <v>201</v>
      </c>
      <c r="M15" s="336">
        <v>71032</v>
      </c>
      <c r="N15" s="337">
        <v>43.3</v>
      </c>
      <c r="O15" s="336">
        <v>10725</v>
      </c>
      <c r="P15" s="337" t="s">
        <v>540</v>
      </c>
      <c r="Q15" s="336">
        <v>36256</v>
      </c>
      <c r="R15" s="337" t="s">
        <v>586</v>
      </c>
      <c r="S15" s="336">
        <v>207673</v>
      </c>
      <c r="T15" s="337" t="s">
        <v>587</v>
      </c>
      <c r="U15" s="336">
        <v>96378</v>
      </c>
      <c r="V15" s="337">
        <v>17.3</v>
      </c>
      <c r="W15" s="336">
        <v>537332</v>
      </c>
      <c r="X15" s="337">
        <v>4</v>
      </c>
      <c r="Y15" s="336">
        <v>93474</v>
      </c>
      <c r="Z15" s="337" t="s">
        <v>341</v>
      </c>
      <c r="AA15" s="336">
        <v>94717</v>
      </c>
      <c r="AB15" s="337" t="s">
        <v>588</v>
      </c>
      <c r="AC15" s="336">
        <v>142574</v>
      </c>
      <c r="AD15" s="337" t="s">
        <v>589</v>
      </c>
      <c r="AE15" s="336">
        <v>239535</v>
      </c>
      <c r="AF15" s="337">
        <v>9.1</v>
      </c>
      <c r="AG15" s="336">
        <v>40244</v>
      </c>
      <c r="AH15" s="337" t="s">
        <v>590</v>
      </c>
      <c r="AI15" s="336">
        <v>22841</v>
      </c>
      <c r="AJ15" s="337">
        <v>44.3</v>
      </c>
      <c r="AK15" s="336">
        <v>20541</v>
      </c>
      <c r="AL15" s="337">
        <v>11.8</v>
      </c>
      <c r="AM15" s="336">
        <v>74640</v>
      </c>
      <c r="AN15" s="337">
        <v>11.2</v>
      </c>
      <c r="AO15" s="336">
        <v>22935</v>
      </c>
      <c r="AP15" s="337" t="s">
        <v>542</v>
      </c>
    </row>
    <row r="16" spans="1:42">
      <c r="A16" s="324" t="s">
        <v>591</v>
      </c>
      <c r="C16" s="336">
        <v>3204948</v>
      </c>
      <c r="D16" s="337">
        <v>0.8</v>
      </c>
      <c r="E16" s="336">
        <v>710846</v>
      </c>
      <c r="F16" s="337">
        <v>16.399999999999999</v>
      </c>
      <c r="G16" s="336">
        <v>142772</v>
      </c>
      <c r="H16" s="337" t="s">
        <v>563</v>
      </c>
      <c r="I16" s="336">
        <v>329627</v>
      </c>
      <c r="J16" s="337" t="s">
        <v>592</v>
      </c>
      <c r="K16" s="336">
        <v>227522</v>
      </c>
      <c r="L16" s="337" t="s">
        <v>593</v>
      </c>
      <c r="M16" s="336">
        <v>69786</v>
      </c>
      <c r="N16" s="337" t="s">
        <v>594</v>
      </c>
      <c r="O16" s="336">
        <v>12577</v>
      </c>
      <c r="P16" s="337">
        <v>17.3</v>
      </c>
      <c r="Q16" s="336">
        <v>37267</v>
      </c>
      <c r="R16" s="337">
        <v>2.8</v>
      </c>
      <c r="S16" s="336">
        <v>219129</v>
      </c>
      <c r="T16" s="337">
        <v>5.5</v>
      </c>
      <c r="U16" s="336">
        <v>77474</v>
      </c>
      <c r="V16" s="337" t="s">
        <v>595</v>
      </c>
      <c r="W16" s="336">
        <v>560098</v>
      </c>
      <c r="X16" s="337">
        <v>4.2</v>
      </c>
      <c r="Y16" s="336">
        <v>135476</v>
      </c>
      <c r="Z16" s="337">
        <v>44.9</v>
      </c>
      <c r="AA16" s="336">
        <v>114075</v>
      </c>
      <c r="AB16" s="337">
        <v>20.399999999999999</v>
      </c>
      <c r="AC16" s="336">
        <v>152868</v>
      </c>
      <c r="AD16" s="337">
        <v>7.2</v>
      </c>
      <c r="AE16" s="336">
        <v>231586</v>
      </c>
      <c r="AF16" s="337" t="s">
        <v>548</v>
      </c>
      <c r="AG16" s="336">
        <v>38087</v>
      </c>
      <c r="AH16" s="337" t="s">
        <v>342</v>
      </c>
      <c r="AI16" s="336">
        <v>16490</v>
      </c>
      <c r="AJ16" s="337" t="s">
        <v>596</v>
      </c>
      <c r="AK16" s="336">
        <v>20921</v>
      </c>
      <c r="AL16" s="337">
        <v>1.8</v>
      </c>
      <c r="AM16" s="336">
        <v>84764</v>
      </c>
      <c r="AN16" s="337">
        <v>13.6</v>
      </c>
      <c r="AO16" s="336">
        <v>23583</v>
      </c>
      <c r="AP16" s="337">
        <v>2.8</v>
      </c>
    </row>
    <row r="17" spans="1:42">
      <c r="A17" s="324" t="s">
        <v>597</v>
      </c>
      <c r="C17" s="336">
        <v>3455697</v>
      </c>
      <c r="D17" s="337">
        <v>7.8</v>
      </c>
      <c r="E17" s="336">
        <v>880468</v>
      </c>
      <c r="F17" s="337">
        <v>23.9</v>
      </c>
      <c r="G17" s="336">
        <v>157751</v>
      </c>
      <c r="H17" s="337">
        <v>10.5</v>
      </c>
      <c r="I17" s="336">
        <v>333030</v>
      </c>
      <c r="J17" s="337">
        <v>1</v>
      </c>
      <c r="K17" s="336">
        <v>199144</v>
      </c>
      <c r="L17" s="337" t="s">
        <v>598</v>
      </c>
      <c r="M17" s="336">
        <v>69374</v>
      </c>
      <c r="N17" s="337" t="s">
        <v>553</v>
      </c>
      <c r="O17" s="336">
        <v>12030</v>
      </c>
      <c r="P17" s="337" t="s">
        <v>562</v>
      </c>
      <c r="Q17" s="336">
        <v>30989</v>
      </c>
      <c r="R17" s="337" t="s">
        <v>599</v>
      </c>
      <c r="S17" s="336">
        <v>195293</v>
      </c>
      <c r="T17" s="337" t="s">
        <v>600</v>
      </c>
      <c r="U17" s="336">
        <v>96860</v>
      </c>
      <c r="V17" s="337">
        <v>25</v>
      </c>
      <c r="W17" s="336">
        <v>541322</v>
      </c>
      <c r="X17" s="337" t="s">
        <v>545</v>
      </c>
      <c r="Y17" s="336">
        <v>74826</v>
      </c>
      <c r="Z17" s="337" t="s">
        <v>601</v>
      </c>
      <c r="AA17" s="336">
        <v>134228</v>
      </c>
      <c r="AB17" s="337">
        <v>17.7</v>
      </c>
      <c r="AC17" s="336">
        <v>198726</v>
      </c>
      <c r="AD17" s="337">
        <v>30</v>
      </c>
      <c r="AE17" s="336">
        <v>343056</v>
      </c>
      <c r="AF17" s="337">
        <v>48.1</v>
      </c>
      <c r="AG17" s="336">
        <v>39389</v>
      </c>
      <c r="AH17" s="337">
        <v>3.4</v>
      </c>
      <c r="AI17" s="336">
        <v>15265</v>
      </c>
      <c r="AJ17" s="337" t="s">
        <v>602</v>
      </c>
      <c r="AK17" s="336">
        <v>21297</v>
      </c>
      <c r="AL17" s="337">
        <v>1.8</v>
      </c>
      <c r="AM17" s="336">
        <v>92464</v>
      </c>
      <c r="AN17" s="337">
        <v>9.1</v>
      </c>
      <c r="AO17" s="336">
        <v>20185</v>
      </c>
      <c r="AP17" s="337" t="s">
        <v>521</v>
      </c>
    </row>
    <row r="18" spans="1:42">
      <c r="A18" s="324" t="s">
        <v>603</v>
      </c>
      <c r="C18" s="336">
        <v>3882612</v>
      </c>
      <c r="D18" s="337">
        <v>12.4</v>
      </c>
      <c r="E18" s="336">
        <v>918643</v>
      </c>
      <c r="F18" s="337">
        <v>4.3</v>
      </c>
      <c r="G18" s="336">
        <v>387740</v>
      </c>
      <c r="H18" s="337" t="s">
        <v>201</v>
      </c>
      <c r="I18" s="336">
        <v>487472</v>
      </c>
      <c r="J18" s="337">
        <v>46.4</v>
      </c>
      <c r="K18" s="336">
        <v>207707</v>
      </c>
      <c r="L18" s="337">
        <v>4.3</v>
      </c>
      <c r="M18" s="336">
        <v>78748</v>
      </c>
      <c r="N18" s="337">
        <v>13.5</v>
      </c>
      <c r="O18" s="336">
        <v>12310</v>
      </c>
      <c r="P18" s="337">
        <v>2.2999999999999998</v>
      </c>
      <c r="Q18" s="336">
        <v>38211</v>
      </c>
      <c r="R18" s="337">
        <v>23.3</v>
      </c>
      <c r="S18" s="336">
        <v>166028</v>
      </c>
      <c r="T18" s="337" t="s">
        <v>571</v>
      </c>
      <c r="U18" s="336">
        <v>118741</v>
      </c>
      <c r="V18" s="337">
        <v>22.6</v>
      </c>
      <c r="W18" s="336">
        <v>582041</v>
      </c>
      <c r="X18" s="337">
        <v>7.5</v>
      </c>
      <c r="Y18" s="336">
        <v>73003</v>
      </c>
      <c r="Z18" s="337" t="s">
        <v>519</v>
      </c>
      <c r="AA18" s="336">
        <v>198600</v>
      </c>
      <c r="AB18" s="337">
        <v>48</v>
      </c>
      <c r="AC18" s="336">
        <v>157268</v>
      </c>
      <c r="AD18" s="337" t="s">
        <v>604</v>
      </c>
      <c r="AE18" s="336">
        <v>264388</v>
      </c>
      <c r="AF18" s="337" t="s">
        <v>605</v>
      </c>
      <c r="AG18" s="336">
        <v>38500</v>
      </c>
      <c r="AH18" s="337" t="s">
        <v>606</v>
      </c>
      <c r="AI18" s="336">
        <v>15272</v>
      </c>
      <c r="AJ18" s="337">
        <v>0</v>
      </c>
      <c r="AK18" s="336">
        <v>20550</v>
      </c>
      <c r="AL18" s="337" t="s">
        <v>557</v>
      </c>
      <c r="AM18" s="336">
        <v>97851</v>
      </c>
      <c r="AN18" s="337">
        <v>5.8</v>
      </c>
      <c r="AO18" s="336">
        <v>19539</v>
      </c>
      <c r="AP18" s="337" t="s">
        <v>529</v>
      </c>
    </row>
    <row r="19" spans="1:42">
      <c r="A19" s="324" t="s">
        <v>607</v>
      </c>
      <c r="C19" s="336">
        <v>6556881</v>
      </c>
      <c r="D19" s="337">
        <v>68.900000000000006</v>
      </c>
      <c r="E19" s="336">
        <v>2867051</v>
      </c>
      <c r="F19" s="337">
        <v>212.1</v>
      </c>
      <c r="G19" s="336">
        <v>457783</v>
      </c>
      <c r="H19" s="337">
        <v>18.100000000000001</v>
      </c>
      <c r="I19" s="336">
        <v>759101</v>
      </c>
      <c r="J19" s="337">
        <v>55.7</v>
      </c>
      <c r="K19" s="336">
        <v>214407</v>
      </c>
      <c r="L19" s="337">
        <v>3.2</v>
      </c>
      <c r="M19" s="336">
        <v>118872</v>
      </c>
      <c r="N19" s="337">
        <v>51</v>
      </c>
      <c r="O19" s="336">
        <v>14925</v>
      </c>
      <c r="P19" s="337">
        <v>21.2</v>
      </c>
      <c r="Q19" s="336">
        <v>38817</v>
      </c>
      <c r="R19" s="337">
        <v>1.6</v>
      </c>
      <c r="S19" s="336">
        <v>190930</v>
      </c>
      <c r="T19" s="337">
        <v>15</v>
      </c>
      <c r="U19" s="336">
        <v>107374</v>
      </c>
      <c r="V19" s="337" t="s">
        <v>579</v>
      </c>
      <c r="W19" s="336">
        <v>648110</v>
      </c>
      <c r="X19" s="337">
        <v>11.4</v>
      </c>
      <c r="Y19" s="336">
        <v>27041</v>
      </c>
      <c r="Z19" s="337" t="s">
        <v>608</v>
      </c>
      <c r="AA19" s="336">
        <v>523037</v>
      </c>
      <c r="AB19" s="337">
        <v>163.4</v>
      </c>
      <c r="AC19" s="336">
        <v>149337</v>
      </c>
      <c r="AD19" s="337" t="s">
        <v>609</v>
      </c>
      <c r="AE19" s="336">
        <v>221265</v>
      </c>
      <c r="AF19" s="337" t="s">
        <v>610</v>
      </c>
      <c r="AG19" s="336">
        <v>40096</v>
      </c>
      <c r="AH19" s="337">
        <v>4.0999999999999996</v>
      </c>
      <c r="AI19" s="336">
        <v>21899</v>
      </c>
      <c r="AJ19" s="337">
        <v>43.4</v>
      </c>
      <c r="AK19" s="336">
        <v>20421</v>
      </c>
      <c r="AL19" s="337" t="s">
        <v>553</v>
      </c>
      <c r="AM19" s="336">
        <v>114556</v>
      </c>
      <c r="AN19" s="337">
        <v>17.100000000000001</v>
      </c>
      <c r="AO19" s="336">
        <v>21859</v>
      </c>
      <c r="AP19" s="337">
        <v>11.9</v>
      </c>
    </row>
    <row r="20" spans="1:42">
      <c r="A20" s="324" t="s">
        <v>611</v>
      </c>
      <c r="C20" s="336">
        <v>5379182</v>
      </c>
      <c r="D20" s="337" t="s">
        <v>612</v>
      </c>
      <c r="E20" s="336">
        <v>2112189</v>
      </c>
      <c r="F20" s="337" t="s">
        <v>613</v>
      </c>
      <c r="G20" s="336">
        <v>377567</v>
      </c>
      <c r="H20" s="337" t="s">
        <v>614</v>
      </c>
      <c r="I20" s="336">
        <v>641625</v>
      </c>
      <c r="J20" s="337" t="s">
        <v>555</v>
      </c>
      <c r="K20" s="336">
        <v>202216</v>
      </c>
      <c r="L20" s="337" t="s">
        <v>615</v>
      </c>
      <c r="M20" s="336">
        <v>99314</v>
      </c>
      <c r="N20" s="337" t="s">
        <v>616</v>
      </c>
      <c r="O20" s="336">
        <v>14366</v>
      </c>
      <c r="P20" s="337" t="s">
        <v>617</v>
      </c>
      <c r="Q20" s="336">
        <v>36556</v>
      </c>
      <c r="R20" s="337" t="s">
        <v>618</v>
      </c>
      <c r="S20" s="336">
        <v>162407</v>
      </c>
      <c r="T20" s="337" t="s">
        <v>619</v>
      </c>
      <c r="U20" s="336">
        <v>113410</v>
      </c>
      <c r="V20" s="337">
        <v>5.6</v>
      </c>
      <c r="W20" s="336">
        <v>563625</v>
      </c>
      <c r="X20" s="337" t="s">
        <v>620</v>
      </c>
      <c r="Y20" s="336">
        <v>66316</v>
      </c>
      <c r="Z20" s="337">
        <v>145.19999999999999</v>
      </c>
      <c r="AA20" s="336">
        <v>449247</v>
      </c>
      <c r="AB20" s="337" t="s">
        <v>336</v>
      </c>
      <c r="AC20" s="336">
        <v>143736</v>
      </c>
      <c r="AD20" s="337" t="s">
        <v>549</v>
      </c>
      <c r="AE20" s="336">
        <v>215899</v>
      </c>
      <c r="AF20" s="337" t="s">
        <v>519</v>
      </c>
      <c r="AG20" s="336">
        <v>36823</v>
      </c>
      <c r="AH20" s="337" t="s">
        <v>621</v>
      </c>
      <c r="AI20" s="336">
        <v>17770</v>
      </c>
      <c r="AJ20" s="337" t="s">
        <v>622</v>
      </c>
      <c r="AK20" s="336">
        <v>21553</v>
      </c>
      <c r="AL20" s="337">
        <v>5.5</v>
      </c>
      <c r="AM20" s="336">
        <v>85741</v>
      </c>
      <c r="AN20" s="337" t="s">
        <v>623</v>
      </c>
      <c r="AO20" s="336">
        <v>18822</v>
      </c>
      <c r="AP20" s="337" t="s">
        <v>584</v>
      </c>
    </row>
    <row r="21" spans="1:42">
      <c r="A21" s="324" t="s">
        <v>624</v>
      </c>
      <c r="C21" s="336">
        <v>4885971</v>
      </c>
      <c r="D21" s="337" t="s">
        <v>625</v>
      </c>
      <c r="E21" s="336">
        <v>1824703</v>
      </c>
      <c r="F21" s="337" t="s">
        <v>626</v>
      </c>
      <c r="G21" s="336">
        <v>361494</v>
      </c>
      <c r="H21" s="337" t="s">
        <v>562</v>
      </c>
      <c r="I21" s="336">
        <v>510806</v>
      </c>
      <c r="J21" s="337" t="s">
        <v>627</v>
      </c>
      <c r="K21" s="336">
        <v>208637</v>
      </c>
      <c r="L21" s="337">
        <v>3.2</v>
      </c>
      <c r="M21" s="336">
        <v>86693</v>
      </c>
      <c r="N21" s="337" t="s">
        <v>628</v>
      </c>
      <c r="O21" s="336">
        <v>14053</v>
      </c>
      <c r="P21" s="337" t="s">
        <v>518</v>
      </c>
      <c r="Q21" s="336">
        <v>38318</v>
      </c>
      <c r="R21" s="337">
        <v>4.8</v>
      </c>
      <c r="S21" s="336">
        <v>160684</v>
      </c>
      <c r="T21" s="337" t="s">
        <v>629</v>
      </c>
      <c r="U21" s="336">
        <v>80409</v>
      </c>
      <c r="V21" s="337" t="s">
        <v>630</v>
      </c>
      <c r="W21" s="336">
        <v>553048</v>
      </c>
      <c r="X21" s="337" t="s">
        <v>560</v>
      </c>
      <c r="Y21" s="336">
        <v>70255</v>
      </c>
      <c r="Z21" s="337">
        <v>5.9</v>
      </c>
      <c r="AA21" s="336">
        <v>427595</v>
      </c>
      <c r="AB21" s="337" t="s">
        <v>631</v>
      </c>
      <c r="AC21" s="336">
        <v>143418</v>
      </c>
      <c r="AD21" s="337" t="s">
        <v>586</v>
      </c>
      <c r="AE21" s="336">
        <v>249167</v>
      </c>
      <c r="AF21" s="337">
        <v>15.4</v>
      </c>
      <c r="AG21" s="336">
        <v>41541</v>
      </c>
      <c r="AH21" s="337">
        <v>12.8</v>
      </c>
      <c r="AI21" s="336">
        <v>22720</v>
      </c>
      <c r="AJ21" s="337">
        <v>27.9</v>
      </c>
      <c r="AK21" s="336">
        <v>21455</v>
      </c>
      <c r="AL21" s="337" t="s">
        <v>343</v>
      </c>
      <c r="AM21" s="336">
        <v>80078</v>
      </c>
      <c r="AN21" s="337" t="s">
        <v>632</v>
      </c>
      <c r="AO21" s="336">
        <v>16431</v>
      </c>
      <c r="AP21" s="337" t="s">
        <v>628</v>
      </c>
    </row>
    <row r="22" spans="1:42">
      <c r="A22" s="324" t="s">
        <v>633</v>
      </c>
      <c r="C22" s="336">
        <v>4495904</v>
      </c>
      <c r="D22" s="337" t="s">
        <v>634</v>
      </c>
      <c r="E22" s="336">
        <v>1589765</v>
      </c>
      <c r="F22" s="337" t="s">
        <v>635</v>
      </c>
      <c r="G22" s="336">
        <v>417284</v>
      </c>
      <c r="H22" s="337">
        <v>15.4</v>
      </c>
      <c r="I22" s="336">
        <v>397373</v>
      </c>
      <c r="J22" s="337" t="s">
        <v>636</v>
      </c>
      <c r="K22" s="336">
        <v>198228</v>
      </c>
      <c r="L22" s="337" t="s">
        <v>609</v>
      </c>
      <c r="M22" s="336">
        <v>21411</v>
      </c>
      <c r="N22" s="337" t="s">
        <v>637</v>
      </c>
      <c r="O22" s="336">
        <v>14038</v>
      </c>
      <c r="P22" s="337" t="s">
        <v>638</v>
      </c>
      <c r="Q22" s="336">
        <v>29455</v>
      </c>
      <c r="R22" s="337" t="s">
        <v>639</v>
      </c>
      <c r="S22" s="336">
        <v>139864</v>
      </c>
      <c r="T22" s="337" t="s">
        <v>620</v>
      </c>
      <c r="U22" s="336">
        <v>81513</v>
      </c>
      <c r="V22" s="337">
        <v>1.4</v>
      </c>
      <c r="W22" s="336">
        <v>545599</v>
      </c>
      <c r="X22" s="337" t="s">
        <v>640</v>
      </c>
      <c r="Y22" s="336">
        <v>95077</v>
      </c>
      <c r="Z22" s="337">
        <v>35.299999999999997</v>
      </c>
      <c r="AA22" s="336">
        <v>438745</v>
      </c>
      <c r="AB22" s="337">
        <v>2.6</v>
      </c>
      <c r="AC22" s="336">
        <v>89882</v>
      </c>
      <c r="AD22" s="337" t="s">
        <v>641</v>
      </c>
      <c r="AE22" s="336">
        <v>246905</v>
      </c>
      <c r="AF22" s="337" t="s">
        <v>522</v>
      </c>
      <c r="AG22" s="336">
        <v>41822</v>
      </c>
      <c r="AH22" s="337">
        <v>0.7</v>
      </c>
      <c r="AI22" s="336">
        <v>15761</v>
      </c>
      <c r="AJ22" s="337" t="s">
        <v>642</v>
      </c>
      <c r="AK22" s="336">
        <v>21604</v>
      </c>
      <c r="AL22" s="337">
        <v>0.7</v>
      </c>
      <c r="AM22" s="336">
        <v>93376</v>
      </c>
      <c r="AN22" s="337">
        <v>16.600000000000001</v>
      </c>
      <c r="AO22" s="336">
        <v>18202</v>
      </c>
      <c r="AP22" s="337">
        <v>10.8</v>
      </c>
    </row>
    <row r="23" spans="1:42">
      <c r="A23" s="324" t="s">
        <v>643</v>
      </c>
      <c r="C23" s="336">
        <v>4642094</v>
      </c>
      <c r="D23" s="337">
        <v>3.3</v>
      </c>
      <c r="E23" s="336">
        <v>1548071</v>
      </c>
      <c r="F23" s="337" t="s">
        <v>644</v>
      </c>
      <c r="G23" s="336">
        <v>369213</v>
      </c>
      <c r="H23" s="337" t="s">
        <v>645</v>
      </c>
      <c r="I23" s="336">
        <v>419571</v>
      </c>
      <c r="J23" s="337">
        <v>5.6</v>
      </c>
      <c r="K23" s="336">
        <v>185250</v>
      </c>
      <c r="L23" s="337" t="s">
        <v>646</v>
      </c>
      <c r="M23" s="336">
        <v>236094</v>
      </c>
      <c r="N23" s="337">
        <v>1002.7</v>
      </c>
      <c r="O23" s="336">
        <v>12727</v>
      </c>
      <c r="P23" s="337" t="s">
        <v>647</v>
      </c>
      <c r="Q23" s="336">
        <v>28961</v>
      </c>
      <c r="R23" s="337" t="s">
        <v>540</v>
      </c>
      <c r="S23" s="336">
        <v>121756</v>
      </c>
      <c r="T23" s="337" t="s">
        <v>635</v>
      </c>
      <c r="U23" s="336">
        <v>89593</v>
      </c>
      <c r="V23" s="337">
        <v>9.9</v>
      </c>
      <c r="W23" s="336">
        <v>567169</v>
      </c>
      <c r="X23" s="337">
        <v>4</v>
      </c>
      <c r="Y23" s="336">
        <v>95497</v>
      </c>
      <c r="Z23" s="337">
        <v>0.4</v>
      </c>
      <c r="AA23" s="336">
        <v>428297</v>
      </c>
      <c r="AB23" s="337" t="s">
        <v>519</v>
      </c>
      <c r="AC23" s="336">
        <v>128295</v>
      </c>
      <c r="AD23" s="337">
        <v>42.7</v>
      </c>
      <c r="AE23" s="336">
        <v>229029</v>
      </c>
      <c r="AF23" s="337" t="s">
        <v>648</v>
      </c>
      <c r="AG23" s="336">
        <v>40722</v>
      </c>
      <c r="AH23" s="337" t="s">
        <v>644</v>
      </c>
      <c r="AI23" s="336">
        <v>15585</v>
      </c>
      <c r="AJ23" s="337" t="s">
        <v>629</v>
      </c>
      <c r="AK23" s="336">
        <v>21505</v>
      </c>
      <c r="AL23" s="337" t="s">
        <v>343</v>
      </c>
      <c r="AM23" s="336">
        <v>87074</v>
      </c>
      <c r="AN23" s="337" t="s">
        <v>649</v>
      </c>
      <c r="AO23" s="336">
        <v>17685</v>
      </c>
      <c r="AP23" s="337" t="s">
        <v>563</v>
      </c>
    </row>
    <row r="24" spans="1:42">
      <c r="A24" s="324" t="s">
        <v>650</v>
      </c>
      <c r="C24" s="336">
        <v>1830932</v>
      </c>
      <c r="D24" s="337" t="s">
        <v>651</v>
      </c>
      <c r="E24" s="336">
        <v>390171</v>
      </c>
      <c r="F24" s="337" t="s">
        <v>652</v>
      </c>
      <c r="G24" s="336">
        <v>186846</v>
      </c>
      <c r="H24" s="337" t="s">
        <v>653</v>
      </c>
      <c r="I24" s="336">
        <v>237490</v>
      </c>
      <c r="J24" s="337" t="s">
        <v>654</v>
      </c>
      <c r="K24" s="336">
        <v>120855</v>
      </c>
      <c r="L24" s="337" t="s">
        <v>655</v>
      </c>
      <c r="M24" s="336">
        <v>52711</v>
      </c>
      <c r="N24" s="337" t="s">
        <v>656</v>
      </c>
      <c r="O24" s="336">
        <v>3703</v>
      </c>
      <c r="P24" s="337" t="s">
        <v>657</v>
      </c>
      <c r="Q24" s="336">
        <v>27197</v>
      </c>
      <c r="R24" s="337" t="s">
        <v>589</v>
      </c>
      <c r="S24" s="336">
        <v>9674</v>
      </c>
      <c r="T24" s="337" t="s">
        <v>658</v>
      </c>
      <c r="U24" s="336">
        <v>34647</v>
      </c>
      <c r="V24" s="337" t="s">
        <v>659</v>
      </c>
      <c r="W24" s="336">
        <v>333683</v>
      </c>
      <c r="X24" s="337" t="s">
        <v>660</v>
      </c>
      <c r="Y24" s="336">
        <v>41530</v>
      </c>
      <c r="Z24" s="337" t="s">
        <v>661</v>
      </c>
      <c r="AA24" s="336">
        <v>129581</v>
      </c>
      <c r="AB24" s="337" t="s">
        <v>662</v>
      </c>
      <c r="AC24" s="336">
        <v>67087</v>
      </c>
      <c r="AD24" s="337" t="s">
        <v>663</v>
      </c>
      <c r="AE24" s="336">
        <v>88009</v>
      </c>
      <c r="AF24" s="337" t="s">
        <v>664</v>
      </c>
      <c r="AG24" s="336">
        <v>16544</v>
      </c>
      <c r="AH24" s="337" t="s">
        <v>665</v>
      </c>
      <c r="AI24" s="336">
        <v>10769</v>
      </c>
      <c r="AJ24" s="337" t="s">
        <v>666</v>
      </c>
      <c r="AK24" s="336">
        <v>9291</v>
      </c>
      <c r="AL24" s="337" t="s">
        <v>667</v>
      </c>
      <c r="AM24" s="336">
        <v>61990</v>
      </c>
      <c r="AN24" s="337" t="s">
        <v>668</v>
      </c>
      <c r="AO24" s="336">
        <v>9154</v>
      </c>
      <c r="AP24" s="337" t="s">
        <v>669</v>
      </c>
    </row>
    <row r="25" spans="1:42">
      <c r="A25" s="324" t="s">
        <v>670</v>
      </c>
      <c r="C25" s="336">
        <v>2194532</v>
      </c>
      <c r="D25" s="337">
        <v>19.899999999999999</v>
      </c>
      <c r="E25" s="336">
        <v>444136</v>
      </c>
      <c r="F25" s="337">
        <v>13.8</v>
      </c>
      <c r="G25" s="336">
        <v>197497</v>
      </c>
      <c r="H25" s="337">
        <v>5.7</v>
      </c>
      <c r="I25" s="336">
        <v>284856</v>
      </c>
      <c r="J25" s="337">
        <v>19.899999999999999</v>
      </c>
      <c r="K25" s="336">
        <v>171301</v>
      </c>
      <c r="L25" s="337">
        <v>41.7</v>
      </c>
      <c r="M25" s="336">
        <v>71121</v>
      </c>
      <c r="N25" s="337">
        <v>34.9</v>
      </c>
      <c r="O25" s="336">
        <v>3975</v>
      </c>
      <c r="P25" s="337">
        <v>7.3</v>
      </c>
      <c r="Q25" s="336">
        <v>33502</v>
      </c>
      <c r="R25" s="337">
        <v>23.2</v>
      </c>
      <c r="S25" s="337" t="s">
        <v>515</v>
      </c>
      <c r="T25" s="337" t="s">
        <v>671</v>
      </c>
      <c r="U25" s="336">
        <v>7993</v>
      </c>
      <c r="V25" s="339" t="s">
        <v>1307</v>
      </c>
      <c r="W25" s="336">
        <v>386704</v>
      </c>
      <c r="X25" s="337">
        <v>15.9</v>
      </c>
      <c r="Y25" s="336">
        <v>83974</v>
      </c>
      <c r="Z25" s="337">
        <v>102.2</v>
      </c>
      <c r="AA25" s="336">
        <v>164146</v>
      </c>
      <c r="AB25" s="337">
        <v>26.7</v>
      </c>
      <c r="AC25" s="336">
        <v>92368</v>
      </c>
      <c r="AD25" s="337">
        <v>37.700000000000003</v>
      </c>
      <c r="AE25" s="336">
        <v>136510</v>
      </c>
      <c r="AF25" s="337">
        <v>55.1</v>
      </c>
      <c r="AG25" s="336">
        <v>27057</v>
      </c>
      <c r="AH25" s="337">
        <v>63.5</v>
      </c>
      <c r="AI25" s="336">
        <v>12728</v>
      </c>
      <c r="AJ25" s="337">
        <v>18.2</v>
      </c>
      <c r="AK25" s="336">
        <v>9293</v>
      </c>
      <c r="AL25" s="337">
        <v>0</v>
      </c>
      <c r="AM25" s="336">
        <v>58085</v>
      </c>
      <c r="AN25" s="337" t="s">
        <v>672</v>
      </c>
      <c r="AO25" s="336">
        <v>9286</v>
      </c>
      <c r="AP25" s="337">
        <v>1.4</v>
      </c>
    </row>
    <row r="26" spans="1:42">
      <c r="A26" s="338" t="s">
        <v>1305</v>
      </c>
      <c r="C26" s="336">
        <v>3455223</v>
      </c>
      <c r="D26" s="337">
        <v>57.4</v>
      </c>
      <c r="E26" s="336">
        <v>957355</v>
      </c>
      <c r="F26" s="337">
        <v>115.6</v>
      </c>
      <c r="G26" s="336">
        <v>267203</v>
      </c>
      <c r="H26" s="337">
        <v>35.299999999999997</v>
      </c>
      <c r="I26" s="336">
        <v>389494</v>
      </c>
      <c r="J26" s="341">
        <v>36.700000000000003</v>
      </c>
      <c r="K26" s="336">
        <v>208401</v>
      </c>
      <c r="L26" s="339">
        <v>21.7</v>
      </c>
      <c r="M26" s="336">
        <v>66438</v>
      </c>
      <c r="N26" s="339" t="s">
        <v>1306</v>
      </c>
      <c r="O26" s="336">
        <v>4084</v>
      </c>
      <c r="P26" s="337">
        <v>2.7</v>
      </c>
      <c r="Q26" s="336">
        <v>34809</v>
      </c>
      <c r="R26" s="337">
        <v>3.9</v>
      </c>
      <c r="S26" s="337" t="s">
        <v>515</v>
      </c>
      <c r="T26" s="337" t="s">
        <v>515</v>
      </c>
      <c r="U26" s="336" t="s">
        <v>515</v>
      </c>
      <c r="V26" s="337" t="s">
        <v>671</v>
      </c>
      <c r="W26" s="336">
        <v>616954</v>
      </c>
      <c r="X26" s="339">
        <v>59.5</v>
      </c>
      <c r="Y26" s="336">
        <v>66481</v>
      </c>
      <c r="Z26" s="339" t="s">
        <v>1308</v>
      </c>
      <c r="AA26" s="336">
        <v>405168</v>
      </c>
      <c r="AB26" s="337">
        <v>146.80000000000001</v>
      </c>
      <c r="AC26" s="336">
        <v>105245</v>
      </c>
      <c r="AD26" s="337">
        <v>13.9</v>
      </c>
      <c r="AE26" s="336">
        <v>189919</v>
      </c>
      <c r="AF26" s="337">
        <v>39.1</v>
      </c>
      <c r="AG26" s="336">
        <v>32859</v>
      </c>
      <c r="AH26" s="337">
        <v>21.4</v>
      </c>
      <c r="AI26" s="336">
        <v>18510</v>
      </c>
      <c r="AJ26" s="337">
        <v>45.4</v>
      </c>
      <c r="AK26" s="336">
        <v>11522</v>
      </c>
      <c r="AL26" s="340">
        <v>24</v>
      </c>
      <c r="AM26" s="336">
        <v>68217</v>
      </c>
      <c r="AN26" s="340">
        <v>17.443401910992517</v>
      </c>
      <c r="AO26" s="336">
        <v>12659</v>
      </c>
      <c r="AP26" s="337">
        <v>36.299999999999997</v>
      </c>
    </row>
    <row r="27" spans="1:42">
      <c r="A27" s="338" t="s">
        <v>1328</v>
      </c>
      <c r="C27" s="336">
        <v>4453861</v>
      </c>
      <c r="D27" s="341">
        <v>28.902273456734928</v>
      </c>
      <c r="E27" s="336">
        <v>1479567</v>
      </c>
      <c r="F27" s="341">
        <v>54.547372709183108</v>
      </c>
      <c r="G27" s="336">
        <v>338488</v>
      </c>
      <c r="H27" s="341">
        <v>26.678218433176283</v>
      </c>
      <c r="I27" s="336">
        <v>390834</v>
      </c>
      <c r="J27" s="341">
        <v>0.34403610838678045</v>
      </c>
      <c r="K27" s="336">
        <v>235349</v>
      </c>
      <c r="L27" s="341">
        <v>12.930840063147485</v>
      </c>
      <c r="M27" s="336">
        <v>234657</v>
      </c>
      <c r="N27" s="341">
        <v>253.19696559198047</v>
      </c>
      <c r="O27" s="336">
        <v>5512</v>
      </c>
      <c r="P27" s="341">
        <v>34.965719882468171</v>
      </c>
      <c r="Q27" s="336">
        <v>42523</v>
      </c>
      <c r="R27" s="341">
        <v>22.160935390272641</v>
      </c>
      <c r="S27" s="337" t="s">
        <v>515</v>
      </c>
      <c r="T27" s="337"/>
      <c r="U27" s="336">
        <v>73867</v>
      </c>
      <c r="V27" s="336" t="s">
        <v>515</v>
      </c>
      <c r="W27" s="336">
        <v>593018</v>
      </c>
      <c r="X27" s="341">
        <v>-3.8797057803337087</v>
      </c>
      <c r="Y27" s="336">
        <v>76596</v>
      </c>
      <c r="Z27" s="341">
        <v>15.214873422481601</v>
      </c>
      <c r="AA27" s="336">
        <v>530295</v>
      </c>
      <c r="AB27" s="341">
        <v>30.882744935434193</v>
      </c>
      <c r="AC27" s="336">
        <v>115490</v>
      </c>
      <c r="AD27" s="341">
        <v>9.7344291890351098</v>
      </c>
      <c r="AE27" s="336">
        <v>196288</v>
      </c>
      <c r="AF27" s="341">
        <v>3.3535349280482629</v>
      </c>
      <c r="AG27" s="336">
        <v>26666</v>
      </c>
      <c r="AH27" s="341">
        <v>-18.847195593292554</v>
      </c>
      <c r="AI27" s="336">
        <v>15815</v>
      </c>
      <c r="AJ27" s="341">
        <v>-14.559697460831977</v>
      </c>
      <c r="AK27" s="336">
        <v>14153</v>
      </c>
      <c r="AL27" s="341">
        <v>22.834577330324592</v>
      </c>
      <c r="AM27" s="336">
        <v>70364</v>
      </c>
      <c r="AN27" s="341">
        <v>3.147309321723335</v>
      </c>
      <c r="AO27" s="336">
        <v>14379</v>
      </c>
      <c r="AP27" s="341">
        <v>13.587171182557856</v>
      </c>
    </row>
    <row r="28" spans="1:42">
      <c r="A28" s="338"/>
      <c r="C28" s="336"/>
      <c r="D28" s="337"/>
      <c r="E28" s="336"/>
      <c r="F28" s="337"/>
      <c r="G28" s="336"/>
      <c r="H28" s="337"/>
      <c r="I28" s="336"/>
      <c r="J28" s="337"/>
      <c r="K28" s="336"/>
      <c r="L28" s="339"/>
      <c r="M28" s="336"/>
      <c r="N28" s="339"/>
      <c r="O28" s="336"/>
      <c r="P28" s="337"/>
      <c r="Q28" s="336"/>
      <c r="R28" s="337"/>
      <c r="S28" s="337"/>
      <c r="T28" s="337"/>
      <c r="U28" s="336"/>
      <c r="V28" s="337"/>
      <c r="W28" s="336"/>
      <c r="X28" s="339"/>
      <c r="Y28" s="336"/>
      <c r="Z28" s="339"/>
      <c r="AA28" s="336"/>
      <c r="AB28" s="337"/>
      <c r="AC28" s="336"/>
      <c r="AD28" s="337"/>
      <c r="AE28" s="336"/>
      <c r="AF28" s="337"/>
      <c r="AG28" s="336"/>
      <c r="AH28" s="337"/>
      <c r="AI28" s="336"/>
      <c r="AJ28" s="337"/>
      <c r="AK28" s="336"/>
      <c r="AL28" s="337"/>
      <c r="AM28" s="336"/>
      <c r="AN28" s="340"/>
      <c r="AO28" s="336"/>
      <c r="AP28" s="337"/>
    </row>
    <row r="29" spans="1:42">
      <c r="A29" s="324" t="s">
        <v>1217</v>
      </c>
      <c r="B29" s="324" t="s">
        <v>1212</v>
      </c>
      <c r="C29" s="336">
        <v>325481</v>
      </c>
      <c r="D29" s="337" t="s">
        <v>201</v>
      </c>
      <c r="E29" s="336">
        <v>105546</v>
      </c>
      <c r="F29" s="337" t="s">
        <v>201</v>
      </c>
      <c r="G29" s="336">
        <v>16108</v>
      </c>
      <c r="H29" s="337" t="s">
        <v>201</v>
      </c>
      <c r="I29" s="336">
        <v>62487</v>
      </c>
      <c r="J29" s="337" t="s">
        <v>201</v>
      </c>
      <c r="K29" s="336">
        <v>12950</v>
      </c>
      <c r="L29" s="337" t="s">
        <v>201</v>
      </c>
      <c r="M29" s="336">
        <v>6344</v>
      </c>
      <c r="N29" s="337" t="s">
        <v>201</v>
      </c>
      <c r="O29" s="336">
        <v>2840</v>
      </c>
      <c r="P29" s="337" t="s">
        <v>201</v>
      </c>
      <c r="Q29" s="336">
        <v>2430</v>
      </c>
      <c r="R29" s="337" t="s">
        <v>201</v>
      </c>
      <c r="S29" s="336">
        <v>15717</v>
      </c>
      <c r="T29" s="337" t="s">
        <v>201</v>
      </c>
      <c r="U29" s="336">
        <v>4519</v>
      </c>
      <c r="V29" s="337" t="s">
        <v>201</v>
      </c>
      <c r="W29" s="336">
        <v>46776</v>
      </c>
      <c r="X29" s="337" t="s">
        <v>201</v>
      </c>
      <c r="Y29" s="336">
        <v>1106</v>
      </c>
      <c r="Z29" s="337" t="s">
        <v>201</v>
      </c>
      <c r="AA29" s="336">
        <v>22553</v>
      </c>
      <c r="AB29" s="337" t="s">
        <v>201</v>
      </c>
      <c r="AC29" s="336">
        <v>12151</v>
      </c>
      <c r="AD29" s="337" t="s">
        <v>201</v>
      </c>
      <c r="AE29" s="336">
        <v>10999</v>
      </c>
      <c r="AF29" s="337" t="s">
        <v>201</v>
      </c>
      <c r="AG29" s="336">
        <v>1449</v>
      </c>
      <c r="AH29" s="337" t="s">
        <v>201</v>
      </c>
      <c r="AI29" s="336">
        <v>1506</v>
      </c>
      <c r="AJ29" s="337" t="s">
        <v>201</v>
      </c>
      <c r="AK29" s="337" t="s">
        <v>201</v>
      </c>
      <c r="AL29" s="337" t="s">
        <v>201</v>
      </c>
      <c r="AM29" s="337" t="s">
        <v>515</v>
      </c>
      <c r="AN29" s="337" t="s">
        <v>515</v>
      </c>
      <c r="AO29" s="337" t="s">
        <v>515</v>
      </c>
      <c r="AP29" s="337" t="s">
        <v>515</v>
      </c>
    </row>
    <row r="30" spans="1:42">
      <c r="B30" s="324" t="s">
        <v>3</v>
      </c>
      <c r="C30" s="336">
        <v>324101</v>
      </c>
      <c r="D30" s="337" t="s">
        <v>201</v>
      </c>
      <c r="E30" s="336">
        <v>73292</v>
      </c>
      <c r="F30" s="337" t="s">
        <v>201</v>
      </c>
      <c r="G30" s="336">
        <v>17308</v>
      </c>
      <c r="H30" s="337" t="s">
        <v>201</v>
      </c>
      <c r="I30" s="336">
        <v>51015</v>
      </c>
      <c r="J30" s="337" t="s">
        <v>201</v>
      </c>
      <c r="K30" s="336">
        <v>16672</v>
      </c>
      <c r="L30" s="337" t="s">
        <v>201</v>
      </c>
      <c r="M30" s="336">
        <v>7566</v>
      </c>
      <c r="N30" s="337" t="s">
        <v>201</v>
      </c>
      <c r="O30" s="337">
        <v>915</v>
      </c>
      <c r="P30" s="337" t="s">
        <v>201</v>
      </c>
      <c r="Q30" s="336">
        <v>3224</v>
      </c>
      <c r="R30" s="337" t="s">
        <v>201</v>
      </c>
      <c r="S30" s="336">
        <v>11614</v>
      </c>
      <c r="T30" s="337" t="s">
        <v>201</v>
      </c>
      <c r="U30" s="336">
        <v>7159</v>
      </c>
      <c r="V30" s="337" t="s">
        <v>201</v>
      </c>
      <c r="W30" s="336">
        <v>66797</v>
      </c>
      <c r="X30" s="337" t="s">
        <v>201</v>
      </c>
      <c r="Y30" s="336">
        <v>1510</v>
      </c>
      <c r="Z30" s="337" t="s">
        <v>201</v>
      </c>
      <c r="AA30" s="336">
        <v>18750</v>
      </c>
      <c r="AB30" s="337" t="s">
        <v>201</v>
      </c>
      <c r="AC30" s="336">
        <v>19389</v>
      </c>
      <c r="AD30" s="337" t="s">
        <v>201</v>
      </c>
      <c r="AE30" s="336">
        <v>23603</v>
      </c>
      <c r="AF30" s="337" t="s">
        <v>201</v>
      </c>
      <c r="AG30" s="336">
        <v>2990</v>
      </c>
      <c r="AH30" s="337" t="s">
        <v>201</v>
      </c>
      <c r="AI30" s="336">
        <v>2297</v>
      </c>
      <c r="AJ30" s="337" t="s">
        <v>201</v>
      </c>
      <c r="AK30" s="337" t="s">
        <v>201</v>
      </c>
      <c r="AL30" s="337" t="s">
        <v>201</v>
      </c>
      <c r="AM30" s="337" t="s">
        <v>515</v>
      </c>
      <c r="AN30" s="337" t="s">
        <v>515</v>
      </c>
      <c r="AO30" s="337" t="s">
        <v>515</v>
      </c>
      <c r="AP30" s="337" t="s">
        <v>515</v>
      </c>
    </row>
    <row r="31" spans="1:42">
      <c r="B31" s="324" t="s">
        <v>4</v>
      </c>
      <c r="C31" s="336">
        <v>166521</v>
      </c>
      <c r="D31" s="337" t="s">
        <v>201</v>
      </c>
      <c r="E31" s="336">
        <v>39705</v>
      </c>
      <c r="F31" s="337" t="s">
        <v>201</v>
      </c>
      <c r="G31" s="336">
        <v>11951</v>
      </c>
      <c r="H31" s="337" t="s">
        <v>201</v>
      </c>
      <c r="I31" s="336">
        <v>18477</v>
      </c>
      <c r="J31" s="337" t="s">
        <v>201</v>
      </c>
      <c r="K31" s="336">
        <v>11882</v>
      </c>
      <c r="L31" s="337" t="s">
        <v>201</v>
      </c>
      <c r="M31" s="336">
        <v>4006</v>
      </c>
      <c r="N31" s="337" t="s">
        <v>201</v>
      </c>
      <c r="O31" s="337">
        <v>747</v>
      </c>
      <c r="P31" s="337" t="s">
        <v>201</v>
      </c>
      <c r="Q31" s="336">
        <v>2305</v>
      </c>
      <c r="R31" s="337" t="s">
        <v>201</v>
      </c>
      <c r="S31" s="336">
        <v>6608</v>
      </c>
      <c r="T31" s="337" t="s">
        <v>201</v>
      </c>
      <c r="U31" s="336">
        <v>3888</v>
      </c>
      <c r="V31" s="337" t="s">
        <v>201</v>
      </c>
      <c r="W31" s="336">
        <v>24740</v>
      </c>
      <c r="X31" s="337" t="s">
        <v>201</v>
      </c>
      <c r="Y31" s="336">
        <v>1291</v>
      </c>
      <c r="Z31" s="337" t="s">
        <v>201</v>
      </c>
      <c r="AA31" s="336">
        <v>10365</v>
      </c>
      <c r="AB31" s="337" t="s">
        <v>201</v>
      </c>
      <c r="AC31" s="336">
        <v>13636</v>
      </c>
      <c r="AD31" s="337" t="s">
        <v>201</v>
      </c>
      <c r="AE31" s="336">
        <v>13911</v>
      </c>
      <c r="AF31" s="337" t="s">
        <v>201</v>
      </c>
      <c r="AG31" s="336">
        <v>1713</v>
      </c>
      <c r="AH31" s="337" t="s">
        <v>201</v>
      </c>
      <c r="AI31" s="336">
        <v>1296</v>
      </c>
      <c r="AJ31" s="337" t="s">
        <v>201</v>
      </c>
      <c r="AK31" s="337" t="s">
        <v>201</v>
      </c>
      <c r="AL31" s="337" t="s">
        <v>201</v>
      </c>
      <c r="AM31" s="337" t="s">
        <v>515</v>
      </c>
      <c r="AN31" s="337" t="s">
        <v>515</v>
      </c>
      <c r="AO31" s="337" t="s">
        <v>515</v>
      </c>
      <c r="AP31" s="337" t="s">
        <v>515</v>
      </c>
    </row>
    <row r="32" spans="1:42">
      <c r="B32" s="324" t="s">
        <v>5</v>
      </c>
      <c r="C32" s="336">
        <v>258114</v>
      </c>
      <c r="D32" s="337" t="s">
        <v>201</v>
      </c>
      <c r="E32" s="336">
        <v>35418</v>
      </c>
      <c r="F32" s="337" t="s">
        <v>201</v>
      </c>
      <c r="G32" s="336">
        <v>12547</v>
      </c>
      <c r="H32" s="337" t="s">
        <v>201</v>
      </c>
      <c r="I32" s="336">
        <v>11219</v>
      </c>
      <c r="J32" s="337" t="s">
        <v>201</v>
      </c>
      <c r="K32" s="336">
        <v>11012</v>
      </c>
      <c r="L32" s="337" t="s">
        <v>201</v>
      </c>
      <c r="M32" s="336">
        <v>7110</v>
      </c>
      <c r="N32" s="337" t="s">
        <v>201</v>
      </c>
      <c r="O32" s="337">
        <v>642</v>
      </c>
      <c r="P32" s="337" t="s">
        <v>201</v>
      </c>
      <c r="Q32" s="337">
        <v>998</v>
      </c>
      <c r="R32" s="337" t="s">
        <v>201</v>
      </c>
      <c r="S32" s="336">
        <v>53306</v>
      </c>
      <c r="T32" s="337" t="s">
        <v>201</v>
      </c>
      <c r="U32" s="336">
        <v>6012</v>
      </c>
      <c r="V32" s="337" t="s">
        <v>201</v>
      </c>
      <c r="W32" s="336">
        <v>51844</v>
      </c>
      <c r="X32" s="337" t="s">
        <v>201</v>
      </c>
      <c r="Y32" s="337">
        <v>416</v>
      </c>
      <c r="Z32" s="337" t="s">
        <v>201</v>
      </c>
      <c r="AA32" s="336">
        <v>6099</v>
      </c>
      <c r="AB32" s="337" t="s">
        <v>201</v>
      </c>
      <c r="AC32" s="336">
        <v>27200</v>
      </c>
      <c r="AD32" s="337" t="s">
        <v>201</v>
      </c>
      <c r="AE32" s="336">
        <v>29298</v>
      </c>
      <c r="AF32" s="337" t="s">
        <v>201</v>
      </c>
      <c r="AG32" s="336">
        <v>2716</v>
      </c>
      <c r="AH32" s="337" t="s">
        <v>201</v>
      </c>
      <c r="AI32" s="336">
        <v>2277</v>
      </c>
      <c r="AJ32" s="337" t="s">
        <v>201</v>
      </c>
      <c r="AK32" s="337" t="s">
        <v>201</v>
      </c>
      <c r="AL32" s="337" t="s">
        <v>201</v>
      </c>
      <c r="AM32" s="337" t="s">
        <v>515</v>
      </c>
      <c r="AN32" s="337" t="s">
        <v>515</v>
      </c>
      <c r="AO32" s="337" t="s">
        <v>515</v>
      </c>
      <c r="AP32" s="337" t="s">
        <v>515</v>
      </c>
    </row>
    <row r="33" spans="1:42">
      <c r="B33" s="324" t="s">
        <v>6</v>
      </c>
      <c r="C33" s="336">
        <v>587598</v>
      </c>
      <c r="D33" s="337" t="s">
        <v>201</v>
      </c>
      <c r="E33" s="336">
        <v>73835</v>
      </c>
      <c r="F33" s="337" t="s">
        <v>201</v>
      </c>
      <c r="G33" s="336">
        <v>16319</v>
      </c>
      <c r="H33" s="337" t="s">
        <v>201</v>
      </c>
      <c r="I33" s="336">
        <v>30455</v>
      </c>
      <c r="J33" s="337" t="s">
        <v>201</v>
      </c>
      <c r="K33" s="336">
        <v>21600</v>
      </c>
      <c r="L33" s="337" t="s">
        <v>201</v>
      </c>
      <c r="M33" s="336">
        <v>20627</v>
      </c>
      <c r="N33" s="337" t="s">
        <v>201</v>
      </c>
      <c r="O33" s="336">
        <v>1122</v>
      </c>
      <c r="P33" s="337" t="s">
        <v>201</v>
      </c>
      <c r="Q33" s="336">
        <v>2592</v>
      </c>
      <c r="R33" s="337" t="s">
        <v>201</v>
      </c>
      <c r="S33" s="336">
        <v>113776</v>
      </c>
      <c r="T33" s="337" t="s">
        <v>201</v>
      </c>
      <c r="U33" s="336">
        <v>24157</v>
      </c>
      <c r="V33" s="337" t="s">
        <v>201</v>
      </c>
      <c r="W33" s="336">
        <v>173184</v>
      </c>
      <c r="X33" s="337" t="s">
        <v>201</v>
      </c>
      <c r="Y33" s="336">
        <v>1545</v>
      </c>
      <c r="Z33" s="337" t="s">
        <v>201</v>
      </c>
      <c r="AA33" s="336">
        <v>8203</v>
      </c>
      <c r="AB33" s="337" t="s">
        <v>201</v>
      </c>
      <c r="AC33" s="336">
        <v>20691</v>
      </c>
      <c r="AD33" s="337" t="s">
        <v>201</v>
      </c>
      <c r="AE33" s="336">
        <v>71928</v>
      </c>
      <c r="AF33" s="337" t="s">
        <v>201</v>
      </c>
      <c r="AG33" s="336">
        <v>4205</v>
      </c>
      <c r="AH33" s="337" t="s">
        <v>201</v>
      </c>
      <c r="AI33" s="336">
        <v>3359</v>
      </c>
      <c r="AJ33" s="337" t="s">
        <v>201</v>
      </c>
      <c r="AK33" s="337" t="s">
        <v>201</v>
      </c>
      <c r="AL33" s="337" t="s">
        <v>201</v>
      </c>
      <c r="AM33" s="337" t="s">
        <v>515</v>
      </c>
      <c r="AN33" s="337" t="s">
        <v>515</v>
      </c>
      <c r="AO33" s="337" t="s">
        <v>515</v>
      </c>
      <c r="AP33" s="337" t="s">
        <v>515</v>
      </c>
    </row>
    <row r="34" spans="1:42">
      <c r="B34" s="324" t="s">
        <v>7</v>
      </c>
      <c r="C34" s="336">
        <v>236717</v>
      </c>
      <c r="D34" s="337" t="s">
        <v>201</v>
      </c>
      <c r="E34" s="336">
        <v>58948</v>
      </c>
      <c r="F34" s="337" t="s">
        <v>201</v>
      </c>
      <c r="G34" s="336">
        <v>14227</v>
      </c>
      <c r="H34" s="337" t="s">
        <v>201</v>
      </c>
      <c r="I34" s="336">
        <v>39227</v>
      </c>
      <c r="J34" s="337" t="s">
        <v>201</v>
      </c>
      <c r="K34" s="336">
        <v>11763</v>
      </c>
      <c r="L34" s="337" t="s">
        <v>201</v>
      </c>
      <c r="M34" s="336">
        <v>6143</v>
      </c>
      <c r="N34" s="337" t="s">
        <v>201</v>
      </c>
      <c r="O34" s="336">
        <v>1572</v>
      </c>
      <c r="P34" s="337" t="s">
        <v>201</v>
      </c>
      <c r="Q34" s="336">
        <v>1453</v>
      </c>
      <c r="R34" s="337" t="s">
        <v>201</v>
      </c>
      <c r="S34" s="336">
        <v>11456</v>
      </c>
      <c r="T34" s="337" t="s">
        <v>201</v>
      </c>
      <c r="U34" s="336">
        <v>4977</v>
      </c>
      <c r="V34" s="337" t="s">
        <v>201</v>
      </c>
      <c r="W34" s="336">
        <v>43184</v>
      </c>
      <c r="X34" s="337" t="s">
        <v>201</v>
      </c>
      <c r="Y34" s="336">
        <v>2676</v>
      </c>
      <c r="Z34" s="337" t="s">
        <v>201</v>
      </c>
      <c r="AA34" s="336">
        <v>11904</v>
      </c>
      <c r="AB34" s="337" t="s">
        <v>201</v>
      </c>
      <c r="AC34" s="336">
        <v>11502</v>
      </c>
      <c r="AD34" s="337" t="s">
        <v>201</v>
      </c>
      <c r="AE34" s="336">
        <v>12092</v>
      </c>
      <c r="AF34" s="337" t="s">
        <v>201</v>
      </c>
      <c r="AG34" s="336">
        <v>4071</v>
      </c>
      <c r="AH34" s="337" t="s">
        <v>201</v>
      </c>
      <c r="AI34" s="336">
        <v>1522</v>
      </c>
      <c r="AJ34" s="337" t="s">
        <v>201</v>
      </c>
      <c r="AK34" s="337" t="s">
        <v>201</v>
      </c>
      <c r="AL34" s="337" t="s">
        <v>201</v>
      </c>
      <c r="AM34" s="337" t="s">
        <v>515</v>
      </c>
      <c r="AN34" s="337" t="s">
        <v>515</v>
      </c>
      <c r="AO34" s="337" t="s">
        <v>515</v>
      </c>
      <c r="AP34" s="337" t="s">
        <v>515</v>
      </c>
    </row>
    <row r="35" spans="1:42">
      <c r="B35" s="324" t="s">
        <v>10</v>
      </c>
      <c r="C35" s="336">
        <v>203785</v>
      </c>
      <c r="D35" s="337" t="s">
        <v>201</v>
      </c>
      <c r="E35" s="337" t="s">
        <v>515</v>
      </c>
      <c r="F35" s="337" t="s">
        <v>201</v>
      </c>
      <c r="G35" s="336">
        <v>22251</v>
      </c>
      <c r="H35" s="337" t="s">
        <v>201</v>
      </c>
      <c r="I35" s="336">
        <v>42586</v>
      </c>
      <c r="J35" s="337" t="s">
        <v>201</v>
      </c>
      <c r="K35" s="336">
        <v>16176</v>
      </c>
      <c r="L35" s="337" t="s">
        <v>201</v>
      </c>
      <c r="M35" s="336">
        <v>4205</v>
      </c>
      <c r="N35" s="337" t="s">
        <v>201</v>
      </c>
      <c r="O35" s="337">
        <v>610</v>
      </c>
      <c r="P35" s="337" t="s">
        <v>201</v>
      </c>
      <c r="Q35" s="336">
        <v>1660</v>
      </c>
      <c r="R35" s="337" t="s">
        <v>201</v>
      </c>
      <c r="S35" s="336">
        <v>11821</v>
      </c>
      <c r="T35" s="337" t="s">
        <v>201</v>
      </c>
      <c r="U35" s="336">
        <v>7325</v>
      </c>
      <c r="V35" s="337" t="s">
        <v>201</v>
      </c>
      <c r="W35" s="336">
        <v>32720</v>
      </c>
      <c r="X35" s="337" t="s">
        <v>201</v>
      </c>
      <c r="Y35" s="336">
        <v>2113</v>
      </c>
      <c r="Z35" s="337" t="s">
        <v>201</v>
      </c>
      <c r="AA35" s="336">
        <v>14373</v>
      </c>
      <c r="AB35" s="337" t="s">
        <v>201</v>
      </c>
      <c r="AC35" s="336">
        <v>13089</v>
      </c>
      <c r="AD35" s="337" t="s">
        <v>201</v>
      </c>
      <c r="AE35" s="336">
        <v>28708</v>
      </c>
      <c r="AF35" s="337" t="s">
        <v>201</v>
      </c>
      <c r="AG35" s="336">
        <v>3773</v>
      </c>
      <c r="AH35" s="337" t="s">
        <v>201</v>
      </c>
      <c r="AI35" s="336">
        <v>2375</v>
      </c>
      <c r="AJ35" s="337" t="s">
        <v>201</v>
      </c>
      <c r="AK35" s="337" t="s">
        <v>201</v>
      </c>
      <c r="AL35" s="337" t="s">
        <v>201</v>
      </c>
      <c r="AM35" s="337" t="s">
        <v>515</v>
      </c>
      <c r="AN35" s="337" t="s">
        <v>515</v>
      </c>
      <c r="AO35" s="337" t="s">
        <v>515</v>
      </c>
      <c r="AP35" s="337" t="s">
        <v>515</v>
      </c>
    </row>
    <row r="36" spans="1:42">
      <c r="B36" s="324" t="s">
        <v>8</v>
      </c>
      <c r="C36" s="336">
        <v>286184</v>
      </c>
      <c r="D36" s="337" t="s">
        <v>201</v>
      </c>
      <c r="E36" s="336">
        <v>71482</v>
      </c>
      <c r="F36" s="337" t="s">
        <v>201</v>
      </c>
      <c r="G36" s="336">
        <v>40154</v>
      </c>
      <c r="H36" s="337" t="s">
        <v>201</v>
      </c>
      <c r="I36" s="336">
        <v>38040</v>
      </c>
      <c r="J36" s="337" t="s">
        <v>201</v>
      </c>
      <c r="K36" s="336">
        <v>12714</v>
      </c>
      <c r="L36" s="337" t="s">
        <v>201</v>
      </c>
      <c r="M36" s="337" t="s">
        <v>673</v>
      </c>
      <c r="N36" s="337" t="s">
        <v>201</v>
      </c>
      <c r="O36" s="337">
        <v>850</v>
      </c>
      <c r="P36" s="337" t="s">
        <v>201</v>
      </c>
      <c r="Q36" s="336">
        <v>3143</v>
      </c>
      <c r="R36" s="337" t="s">
        <v>201</v>
      </c>
      <c r="S36" s="336">
        <v>18435</v>
      </c>
      <c r="T36" s="337" t="s">
        <v>201</v>
      </c>
      <c r="U36" s="336">
        <v>5589</v>
      </c>
      <c r="V36" s="337" t="s">
        <v>201</v>
      </c>
      <c r="W36" s="336">
        <v>27093</v>
      </c>
      <c r="X36" s="337" t="s">
        <v>201</v>
      </c>
      <c r="Y36" s="336">
        <v>2663</v>
      </c>
      <c r="Z36" s="337" t="s">
        <v>201</v>
      </c>
      <c r="AA36" s="336">
        <v>31824</v>
      </c>
      <c r="AB36" s="337" t="s">
        <v>201</v>
      </c>
      <c r="AC36" s="336">
        <v>12020</v>
      </c>
      <c r="AD36" s="337" t="s">
        <v>201</v>
      </c>
      <c r="AE36" s="336">
        <v>15647</v>
      </c>
      <c r="AF36" s="337" t="s">
        <v>201</v>
      </c>
      <c r="AG36" s="336">
        <v>3534</v>
      </c>
      <c r="AH36" s="337" t="s">
        <v>201</v>
      </c>
      <c r="AI36" s="336">
        <v>2996</v>
      </c>
      <c r="AJ36" s="337" t="s">
        <v>201</v>
      </c>
      <c r="AK36" s="337" t="s">
        <v>201</v>
      </c>
      <c r="AL36" s="337" t="s">
        <v>201</v>
      </c>
      <c r="AM36" s="337" t="s">
        <v>515</v>
      </c>
      <c r="AN36" s="337" t="s">
        <v>515</v>
      </c>
      <c r="AO36" s="337" t="s">
        <v>515</v>
      </c>
      <c r="AP36" s="337" t="s">
        <v>515</v>
      </c>
    </row>
    <row r="37" spans="1:42">
      <c r="B37" s="324" t="s">
        <v>9</v>
      </c>
      <c r="C37" s="336">
        <v>107594</v>
      </c>
      <c r="D37" s="337" t="s">
        <v>201</v>
      </c>
      <c r="E37" s="336">
        <v>31003</v>
      </c>
      <c r="F37" s="337" t="s">
        <v>201</v>
      </c>
      <c r="G37" s="336">
        <v>7151</v>
      </c>
      <c r="H37" s="337" t="s">
        <v>201</v>
      </c>
      <c r="I37" s="336">
        <v>11854</v>
      </c>
      <c r="J37" s="337" t="s">
        <v>201</v>
      </c>
      <c r="K37" s="336">
        <v>4512</v>
      </c>
      <c r="L37" s="337" t="s">
        <v>201</v>
      </c>
      <c r="M37" s="337" t="s">
        <v>673</v>
      </c>
      <c r="N37" s="337" t="s">
        <v>201</v>
      </c>
      <c r="O37" s="337">
        <v>308</v>
      </c>
      <c r="P37" s="337" t="s">
        <v>201</v>
      </c>
      <c r="Q37" s="336">
        <v>1106</v>
      </c>
      <c r="R37" s="337" t="s">
        <v>201</v>
      </c>
      <c r="S37" s="336">
        <v>8472</v>
      </c>
      <c r="T37" s="337" t="s">
        <v>201</v>
      </c>
      <c r="U37" s="336">
        <v>1100</v>
      </c>
      <c r="V37" s="337" t="s">
        <v>201</v>
      </c>
      <c r="W37" s="336">
        <v>14893</v>
      </c>
      <c r="X37" s="337" t="s">
        <v>201</v>
      </c>
      <c r="Y37" s="337">
        <v>468</v>
      </c>
      <c r="Z37" s="337" t="s">
        <v>201</v>
      </c>
      <c r="AA37" s="336">
        <v>5972</v>
      </c>
      <c r="AB37" s="337" t="s">
        <v>201</v>
      </c>
      <c r="AC37" s="336">
        <v>9076</v>
      </c>
      <c r="AD37" s="337" t="s">
        <v>201</v>
      </c>
      <c r="AE37" s="336">
        <v>9690</v>
      </c>
      <c r="AF37" s="337" t="s">
        <v>201</v>
      </c>
      <c r="AG37" s="336">
        <v>1232</v>
      </c>
      <c r="AH37" s="337" t="s">
        <v>201</v>
      </c>
      <c r="AI37" s="337">
        <v>757</v>
      </c>
      <c r="AJ37" s="337" t="s">
        <v>201</v>
      </c>
      <c r="AK37" s="337" t="s">
        <v>201</v>
      </c>
      <c r="AL37" s="337" t="s">
        <v>201</v>
      </c>
      <c r="AM37" s="337" t="s">
        <v>515</v>
      </c>
      <c r="AN37" s="337" t="s">
        <v>515</v>
      </c>
      <c r="AO37" s="337" t="s">
        <v>515</v>
      </c>
      <c r="AP37" s="337" t="s">
        <v>515</v>
      </c>
    </row>
    <row r="38" spans="1:42">
      <c r="A38" s="324" t="s">
        <v>1216</v>
      </c>
      <c r="B38" s="324" t="s">
        <v>1215</v>
      </c>
      <c r="C38" s="336">
        <v>167560</v>
      </c>
      <c r="D38" s="337" t="s">
        <v>201</v>
      </c>
      <c r="E38" s="336">
        <v>48699</v>
      </c>
      <c r="F38" s="337" t="s">
        <v>201</v>
      </c>
      <c r="G38" s="336">
        <v>20063</v>
      </c>
      <c r="H38" s="337" t="s">
        <v>201</v>
      </c>
      <c r="I38" s="336">
        <v>22234</v>
      </c>
      <c r="J38" s="337" t="s">
        <v>201</v>
      </c>
      <c r="K38" s="336">
        <v>8637</v>
      </c>
      <c r="L38" s="337" t="s">
        <v>201</v>
      </c>
      <c r="M38" s="337" t="s">
        <v>673</v>
      </c>
      <c r="N38" s="337" t="s">
        <v>201</v>
      </c>
      <c r="O38" s="337">
        <v>588</v>
      </c>
      <c r="P38" s="337" t="s">
        <v>201</v>
      </c>
      <c r="Q38" s="336">
        <v>2005</v>
      </c>
      <c r="R38" s="337" t="s">
        <v>201</v>
      </c>
      <c r="S38" s="336">
        <v>6475</v>
      </c>
      <c r="T38" s="337" t="s">
        <v>201</v>
      </c>
      <c r="U38" s="336">
        <v>1908</v>
      </c>
      <c r="V38" s="337" t="s">
        <v>201</v>
      </c>
      <c r="W38" s="336">
        <v>29716</v>
      </c>
      <c r="X38" s="337" t="s">
        <v>201</v>
      </c>
      <c r="Y38" s="337">
        <v>638</v>
      </c>
      <c r="Z38" s="337" t="s">
        <v>201</v>
      </c>
      <c r="AA38" s="336">
        <v>5872</v>
      </c>
      <c r="AB38" s="337" t="s">
        <v>201</v>
      </c>
      <c r="AC38" s="336">
        <v>9157</v>
      </c>
      <c r="AD38" s="337" t="s">
        <v>201</v>
      </c>
      <c r="AE38" s="336">
        <v>9136</v>
      </c>
      <c r="AF38" s="337" t="s">
        <v>201</v>
      </c>
      <c r="AG38" s="336">
        <v>1389</v>
      </c>
      <c r="AH38" s="337" t="s">
        <v>201</v>
      </c>
      <c r="AI38" s="336">
        <v>1043</v>
      </c>
      <c r="AJ38" s="337" t="s">
        <v>201</v>
      </c>
      <c r="AK38" s="337" t="s">
        <v>201</v>
      </c>
      <c r="AL38" s="337" t="s">
        <v>201</v>
      </c>
      <c r="AM38" s="337" t="s">
        <v>515</v>
      </c>
      <c r="AN38" s="337" t="s">
        <v>515</v>
      </c>
      <c r="AO38" s="337" t="s">
        <v>515</v>
      </c>
      <c r="AP38" s="337" t="s">
        <v>515</v>
      </c>
    </row>
    <row r="39" spans="1:42">
      <c r="B39" s="324" t="s">
        <v>0</v>
      </c>
      <c r="C39" s="336">
        <v>134356</v>
      </c>
      <c r="D39" s="337" t="s">
        <v>201</v>
      </c>
      <c r="E39" s="336">
        <v>35761</v>
      </c>
      <c r="F39" s="337" t="s">
        <v>201</v>
      </c>
      <c r="G39" s="336">
        <v>8518</v>
      </c>
      <c r="H39" s="337" t="s">
        <v>201</v>
      </c>
      <c r="I39" s="336">
        <v>15786</v>
      </c>
      <c r="J39" s="337" t="s">
        <v>201</v>
      </c>
      <c r="K39" s="336">
        <v>8387</v>
      </c>
      <c r="L39" s="337" t="s">
        <v>201</v>
      </c>
      <c r="M39" s="337" t="s">
        <v>673</v>
      </c>
      <c r="N39" s="337" t="s">
        <v>201</v>
      </c>
      <c r="O39" s="337">
        <v>559</v>
      </c>
      <c r="P39" s="337" t="s">
        <v>201</v>
      </c>
      <c r="Q39" s="336">
        <v>1988</v>
      </c>
      <c r="R39" s="337" t="s">
        <v>201</v>
      </c>
      <c r="S39" s="336">
        <v>4446</v>
      </c>
      <c r="T39" s="337" t="s">
        <v>201</v>
      </c>
      <c r="U39" s="336">
        <v>3155</v>
      </c>
      <c r="V39" s="337" t="s">
        <v>201</v>
      </c>
      <c r="W39" s="336">
        <v>23314</v>
      </c>
      <c r="X39" s="337" t="s">
        <v>201</v>
      </c>
      <c r="Y39" s="337">
        <v>604</v>
      </c>
      <c r="Z39" s="337" t="s">
        <v>201</v>
      </c>
      <c r="AA39" s="336">
        <v>9602</v>
      </c>
      <c r="AB39" s="337" t="s">
        <v>201</v>
      </c>
      <c r="AC39" s="336">
        <v>9994</v>
      </c>
      <c r="AD39" s="337" t="s">
        <v>201</v>
      </c>
      <c r="AE39" s="336">
        <v>9420</v>
      </c>
      <c r="AF39" s="337" t="s">
        <v>201</v>
      </c>
      <c r="AG39" s="336">
        <v>1352</v>
      </c>
      <c r="AH39" s="337" t="s">
        <v>201</v>
      </c>
      <c r="AI39" s="336">
        <v>1470</v>
      </c>
      <c r="AJ39" s="337" t="s">
        <v>201</v>
      </c>
      <c r="AK39" s="337" t="s">
        <v>201</v>
      </c>
      <c r="AL39" s="337" t="s">
        <v>201</v>
      </c>
      <c r="AM39" s="337" t="s">
        <v>515</v>
      </c>
      <c r="AN39" s="337" t="s">
        <v>515</v>
      </c>
      <c r="AO39" s="337" t="s">
        <v>515</v>
      </c>
      <c r="AP39" s="337" t="s">
        <v>515</v>
      </c>
    </row>
    <row r="40" spans="1:42">
      <c r="B40" s="324" t="s">
        <v>1</v>
      </c>
      <c r="C40" s="336">
        <v>286152</v>
      </c>
      <c r="D40" s="337" t="s">
        <v>201</v>
      </c>
      <c r="E40" s="336">
        <v>84760</v>
      </c>
      <c r="F40" s="337" t="s">
        <v>201</v>
      </c>
      <c r="G40" s="336">
        <v>11665</v>
      </c>
      <c r="H40" s="337" t="s">
        <v>201</v>
      </c>
      <c r="I40" s="336">
        <v>51458</v>
      </c>
      <c r="J40" s="337" t="s">
        <v>201</v>
      </c>
      <c r="K40" s="336">
        <v>15185</v>
      </c>
      <c r="L40" s="337" t="s">
        <v>201</v>
      </c>
      <c r="M40" s="337" t="s">
        <v>673</v>
      </c>
      <c r="N40" s="337" t="s">
        <v>201</v>
      </c>
      <c r="O40" s="336">
        <v>1542</v>
      </c>
      <c r="P40" s="337" t="s">
        <v>201</v>
      </c>
      <c r="Q40" s="336">
        <v>2975</v>
      </c>
      <c r="R40" s="337" t="s">
        <v>201</v>
      </c>
      <c r="S40" s="336">
        <v>17783</v>
      </c>
      <c r="T40" s="337" t="s">
        <v>201</v>
      </c>
      <c r="U40" s="336">
        <v>4668</v>
      </c>
      <c r="V40" s="337" t="s">
        <v>201</v>
      </c>
      <c r="W40" s="336">
        <v>45726</v>
      </c>
      <c r="X40" s="337" t="s">
        <v>201</v>
      </c>
      <c r="Y40" s="337">
        <v>726</v>
      </c>
      <c r="Z40" s="337" t="s">
        <v>201</v>
      </c>
      <c r="AA40" s="336">
        <v>15416</v>
      </c>
      <c r="AB40" s="337" t="s">
        <v>201</v>
      </c>
      <c r="AC40" s="336">
        <v>13870</v>
      </c>
      <c r="AD40" s="337" t="s">
        <v>201</v>
      </c>
      <c r="AE40" s="336">
        <v>16611</v>
      </c>
      <c r="AF40" s="337" t="s">
        <v>201</v>
      </c>
      <c r="AG40" s="336">
        <v>2434</v>
      </c>
      <c r="AH40" s="337" t="s">
        <v>201</v>
      </c>
      <c r="AI40" s="336">
        <v>1333</v>
      </c>
      <c r="AJ40" s="337" t="s">
        <v>201</v>
      </c>
      <c r="AK40" s="337" t="s">
        <v>201</v>
      </c>
      <c r="AL40" s="337" t="s">
        <v>201</v>
      </c>
      <c r="AM40" s="337" t="s">
        <v>515</v>
      </c>
      <c r="AN40" s="337" t="s">
        <v>515</v>
      </c>
      <c r="AO40" s="337" t="s">
        <v>515</v>
      </c>
      <c r="AP40" s="337" t="s">
        <v>515</v>
      </c>
    </row>
    <row r="41" spans="1:42">
      <c r="B41" s="324" t="s">
        <v>1212</v>
      </c>
      <c r="C41" s="336">
        <v>421718</v>
      </c>
      <c r="D41" s="337">
        <v>29.6</v>
      </c>
      <c r="E41" s="336">
        <v>149886</v>
      </c>
      <c r="F41" s="337">
        <v>42</v>
      </c>
      <c r="G41" s="336">
        <v>16559</v>
      </c>
      <c r="H41" s="337">
        <v>2.8</v>
      </c>
      <c r="I41" s="336">
        <v>112543</v>
      </c>
      <c r="J41" s="337">
        <v>80.099999999999994</v>
      </c>
      <c r="K41" s="336">
        <v>13240</v>
      </c>
      <c r="L41" s="337">
        <v>2.2000000000000002</v>
      </c>
      <c r="M41" s="336">
        <v>12451</v>
      </c>
      <c r="N41" s="337">
        <v>96.3</v>
      </c>
      <c r="O41" s="336">
        <v>1456</v>
      </c>
      <c r="P41" s="337" t="s">
        <v>674</v>
      </c>
      <c r="Q41" s="336">
        <v>2725</v>
      </c>
      <c r="R41" s="337">
        <v>12.1</v>
      </c>
      <c r="S41" s="336">
        <v>16079</v>
      </c>
      <c r="T41" s="337">
        <v>2.2999999999999998</v>
      </c>
      <c r="U41" s="336">
        <v>5514</v>
      </c>
      <c r="V41" s="337">
        <v>22</v>
      </c>
      <c r="W41" s="336">
        <v>33708</v>
      </c>
      <c r="X41" s="337" t="s">
        <v>675</v>
      </c>
      <c r="Y41" s="336">
        <v>1254</v>
      </c>
      <c r="Z41" s="337">
        <v>13.4</v>
      </c>
      <c r="AA41" s="336">
        <v>25371</v>
      </c>
      <c r="AB41" s="337">
        <v>12.5</v>
      </c>
      <c r="AC41" s="336">
        <v>10571</v>
      </c>
      <c r="AD41" s="337" t="s">
        <v>620</v>
      </c>
      <c r="AE41" s="336">
        <v>16889</v>
      </c>
      <c r="AF41" s="337">
        <v>53.6</v>
      </c>
      <c r="AG41" s="336">
        <v>1698</v>
      </c>
      <c r="AH41" s="337">
        <v>17.2</v>
      </c>
      <c r="AI41" s="336">
        <v>1774</v>
      </c>
      <c r="AJ41" s="337">
        <v>17.8</v>
      </c>
      <c r="AK41" s="337" t="s">
        <v>201</v>
      </c>
      <c r="AL41" s="337" t="s">
        <v>201</v>
      </c>
      <c r="AM41" s="337" t="s">
        <v>515</v>
      </c>
      <c r="AN41" s="337" t="s">
        <v>515</v>
      </c>
      <c r="AO41" s="337" t="s">
        <v>515</v>
      </c>
      <c r="AP41" s="337" t="s">
        <v>515</v>
      </c>
    </row>
    <row r="42" spans="1:42">
      <c r="B42" s="324" t="s">
        <v>3</v>
      </c>
      <c r="C42" s="336">
        <v>294736</v>
      </c>
      <c r="D42" s="337" t="s">
        <v>676</v>
      </c>
      <c r="E42" s="336">
        <v>69226</v>
      </c>
      <c r="F42" s="337" t="s">
        <v>677</v>
      </c>
      <c r="G42" s="336">
        <v>17805</v>
      </c>
      <c r="H42" s="337">
        <v>2.9</v>
      </c>
      <c r="I42" s="336">
        <v>38491</v>
      </c>
      <c r="J42" s="337" t="s">
        <v>588</v>
      </c>
      <c r="K42" s="336">
        <v>15395</v>
      </c>
      <c r="L42" s="337" t="s">
        <v>678</v>
      </c>
      <c r="M42" s="336">
        <v>6289</v>
      </c>
      <c r="N42" s="337" t="s">
        <v>679</v>
      </c>
      <c r="O42" s="337">
        <v>850</v>
      </c>
      <c r="P42" s="337" t="s">
        <v>680</v>
      </c>
      <c r="Q42" s="336">
        <v>2938</v>
      </c>
      <c r="R42" s="337" t="s">
        <v>533</v>
      </c>
      <c r="S42" s="336">
        <v>17102</v>
      </c>
      <c r="T42" s="337">
        <v>47.3</v>
      </c>
      <c r="U42" s="336">
        <v>7530</v>
      </c>
      <c r="V42" s="337">
        <v>5.2</v>
      </c>
      <c r="W42" s="336">
        <v>62528</v>
      </c>
      <c r="X42" s="337" t="s">
        <v>523</v>
      </c>
      <c r="Y42" s="336">
        <v>2001</v>
      </c>
      <c r="Z42" s="337">
        <v>32.5</v>
      </c>
      <c r="AA42" s="336">
        <v>17129</v>
      </c>
      <c r="AB42" s="337" t="s">
        <v>681</v>
      </c>
      <c r="AC42" s="336">
        <v>12296</v>
      </c>
      <c r="AD42" s="337" t="s">
        <v>572</v>
      </c>
      <c r="AE42" s="336">
        <v>21179</v>
      </c>
      <c r="AF42" s="337" t="s">
        <v>682</v>
      </c>
      <c r="AG42" s="336">
        <v>2323</v>
      </c>
      <c r="AH42" s="337" t="s">
        <v>683</v>
      </c>
      <c r="AI42" s="336">
        <v>1654</v>
      </c>
      <c r="AJ42" s="337" t="s">
        <v>684</v>
      </c>
      <c r="AK42" s="337" t="s">
        <v>201</v>
      </c>
      <c r="AL42" s="337" t="s">
        <v>201</v>
      </c>
      <c r="AM42" s="337" t="s">
        <v>515</v>
      </c>
      <c r="AN42" s="337" t="s">
        <v>515</v>
      </c>
      <c r="AO42" s="337" t="s">
        <v>515</v>
      </c>
      <c r="AP42" s="337" t="s">
        <v>515</v>
      </c>
    </row>
    <row r="43" spans="1:42">
      <c r="B43" s="324" t="s">
        <v>4</v>
      </c>
      <c r="C43" s="336">
        <v>198450</v>
      </c>
      <c r="D43" s="337">
        <v>19.2</v>
      </c>
      <c r="E43" s="336">
        <v>51849</v>
      </c>
      <c r="F43" s="337">
        <v>30.6</v>
      </c>
      <c r="G43" s="336">
        <v>11595</v>
      </c>
      <c r="H43" s="337" t="s">
        <v>341</v>
      </c>
      <c r="I43" s="336">
        <v>26635</v>
      </c>
      <c r="J43" s="337">
        <v>44.2</v>
      </c>
      <c r="K43" s="336">
        <v>10967</v>
      </c>
      <c r="L43" s="337" t="s">
        <v>678</v>
      </c>
      <c r="M43" s="336">
        <v>7654</v>
      </c>
      <c r="N43" s="337">
        <v>91.1</v>
      </c>
      <c r="O43" s="337">
        <v>893</v>
      </c>
      <c r="P43" s="337">
        <v>19.5</v>
      </c>
      <c r="Q43" s="336">
        <v>2317</v>
      </c>
      <c r="R43" s="337">
        <v>0.5</v>
      </c>
      <c r="S43" s="336">
        <v>6950</v>
      </c>
      <c r="T43" s="337">
        <v>5.2</v>
      </c>
      <c r="U43" s="336">
        <v>9816</v>
      </c>
      <c r="V43" s="337">
        <v>152.5</v>
      </c>
      <c r="W43" s="336">
        <v>19079</v>
      </c>
      <c r="X43" s="337" t="s">
        <v>605</v>
      </c>
      <c r="Y43" s="336">
        <v>2418</v>
      </c>
      <c r="Z43" s="337">
        <v>87.3</v>
      </c>
      <c r="AA43" s="336">
        <v>15143</v>
      </c>
      <c r="AB43" s="337">
        <v>46.1</v>
      </c>
      <c r="AC43" s="336">
        <v>12487</v>
      </c>
      <c r="AD43" s="337" t="s">
        <v>530</v>
      </c>
      <c r="AE43" s="336">
        <v>17804</v>
      </c>
      <c r="AF43" s="337">
        <v>28</v>
      </c>
      <c r="AG43" s="336">
        <v>1529</v>
      </c>
      <c r="AH43" s="337" t="s">
        <v>685</v>
      </c>
      <c r="AI43" s="336">
        <v>1314</v>
      </c>
      <c r="AJ43" s="337">
        <v>1.4</v>
      </c>
      <c r="AK43" s="337" t="s">
        <v>201</v>
      </c>
      <c r="AL43" s="337" t="s">
        <v>201</v>
      </c>
      <c r="AM43" s="337" t="s">
        <v>515</v>
      </c>
      <c r="AN43" s="337" t="s">
        <v>515</v>
      </c>
      <c r="AO43" s="337" t="s">
        <v>515</v>
      </c>
      <c r="AP43" s="337" t="s">
        <v>515</v>
      </c>
    </row>
    <row r="44" spans="1:42">
      <c r="B44" s="324" t="s">
        <v>5</v>
      </c>
      <c r="C44" s="336">
        <v>253035</v>
      </c>
      <c r="D44" s="337" t="s">
        <v>686</v>
      </c>
      <c r="E44" s="336">
        <v>43636</v>
      </c>
      <c r="F44" s="337">
        <v>23.2</v>
      </c>
      <c r="G44" s="336">
        <v>12642</v>
      </c>
      <c r="H44" s="337">
        <v>0.8</v>
      </c>
      <c r="I44" s="336">
        <v>16537</v>
      </c>
      <c r="J44" s="337">
        <v>47.4</v>
      </c>
      <c r="K44" s="336">
        <v>11514</v>
      </c>
      <c r="L44" s="337">
        <v>4.5999999999999996</v>
      </c>
      <c r="M44" s="336">
        <v>5442</v>
      </c>
      <c r="N44" s="337" t="s">
        <v>687</v>
      </c>
      <c r="O44" s="337">
        <v>548</v>
      </c>
      <c r="P44" s="337" t="s">
        <v>688</v>
      </c>
      <c r="Q44" s="336">
        <v>1683</v>
      </c>
      <c r="R44" s="337">
        <v>68.599999999999994</v>
      </c>
      <c r="S44" s="336">
        <v>33994</v>
      </c>
      <c r="T44" s="337" t="s">
        <v>689</v>
      </c>
      <c r="U44" s="336">
        <v>3191</v>
      </c>
      <c r="V44" s="337" t="s">
        <v>690</v>
      </c>
      <c r="W44" s="336">
        <v>37953</v>
      </c>
      <c r="X44" s="337" t="s">
        <v>691</v>
      </c>
      <c r="Y44" s="337">
        <v>422</v>
      </c>
      <c r="Z44" s="337">
        <v>1.4</v>
      </c>
      <c r="AA44" s="336">
        <v>7237</v>
      </c>
      <c r="AB44" s="337">
        <v>18.7</v>
      </c>
      <c r="AC44" s="336">
        <v>28210</v>
      </c>
      <c r="AD44" s="337">
        <v>3.7</v>
      </c>
      <c r="AE44" s="336">
        <v>44592</v>
      </c>
      <c r="AF44" s="337">
        <v>52.2</v>
      </c>
      <c r="AG44" s="336">
        <v>3718</v>
      </c>
      <c r="AH44" s="337">
        <v>36.9</v>
      </c>
      <c r="AI44" s="336">
        <v>1716</v>
      </c>
      <c r="AJ44" s="337" t="s">
        <v>692</v>
      </c>
      <c r="AK44" s="337" t="s">
        <v>201</v>
      </c>
      <c r="AL44" s="337" t="s">
        <v>201</v>
      </c>
      <c r="AM44" s="337" t="s">
        <v>515</v>
      </c>
      <c r="AN44" s="337" t="s">
        <v>515</v>
      </c>
      <c r="AO44" s="337" t="s">
        <v>515</v>
      </c>
      <c r="AP44" s="337" t="s">
        <v>515</v>
      </c>
    </row>
    <row r="45" spans="1:42">
      <c r="B45" s="324" t="s">
        <v>6</v>
      </c>
      <c r="C45" s="336">
        <v>501717</v>
      </c>
      <c r="D45" s="337" t="s">
        <v>688</v>
      </c>
      <c r="E45" s="336">
        <v>78347</v>
      </c>
      <c r="F45" s="337">
        <v>6.1</v>
      </c>
      <c r="G45" s="336">
        <v>14710</v>
      </c>
      <c r="H45" s="337" t="s">
        <v>340</v>
      </c>
      <c r="I45" s="336">
        <v>27558</v>
      </c>
      <c r="J45" s="337" t="s">
        <v>693</v>
      </c>
      <c r="K45" s="336">
        <v>19840</v>
      </c>
      <c r="L45" s="337" t="s">
        <v>335</v>
      </c>
      <c r="M45" s="336">
        <v>9702</v>
      </c>
      <c r="N45" s="337" t="s">
        <v>694</v>
      </c>
      <c r="O45" s="336">
        <v>1056</v>
      </c>
      <c r="P45" s="337" t="s">
        <v>695</v>
      </c>
      <c r="Q45" s="336">
        <v>2284</v>
      </c>
      <c r="R45" s="337" t="s">
        <v>696</v>
      </c>
      <c r="S45" s="336">
        <v>107315</v>
      </c>
      <c r="T45" s="337" t="s">
        <v>615</v>
      </c>
      <c r="U45" s="336">
        <v>5457</v>
      </c>
      <c r="V45" s="337" t="s">
        <v>697</v>
      </c>
      <c r="W45" s="336">
        <v>142633</v>
      </c>
      <c r="X45" s="337" t="s">
        <v>698</v>
      </c>
      <c r="Y45" s="336">
        <v>6825</v>
      </c>
      <c r="Z45" s="337">
        <v>341.7</v>
      </c>
      <c r="AA45" s="336">
        <v>8417</v>
      </c>
      <c r="AB45" s="337">
        <v>2.6</v>
      </c>
      <c r="AC45" s="336">
        <v>20210</v>
      </c>
      <c r="AD45" s="337" t="s">
        <v>606</v>
      </c>
      <c r="AE45" s="336">
        <v>51590</v>
      </c>
      <c r="AF45" s="337" t="s">
        <v>699</v>
      </c>
      <c r="AG45" s="336">
        <v>3376</v>
      </c>
      <c r="AH45" s="337" t="s">
        <v>700</v>
      </c>
      <c r="AI45" s="336">
        <v>2397</v>
      </c>
      <c r="AJ45" s="337" t="s">
        <v>701</v>
      </c>
      <c r="AK45" s="337" t="s">
        <v>201</v>
      </c>
      <c r="AL45" s="337" t="s">
        <v>201</v>
      </c>
      <c r="AM45" s="337" t="s">
        <v>515</v>
      </c>
      <c r="AN45" s="337" t="s">
        <v>515</v>
      </c>
      <c r="AO45" s="337" t="s">
        <v>515</v>
      </c>
      <c r="AP45" s="337" t="s">
        <v>515</v>
      </c>
    </row>
    <row r="46" spans="1:42">
      <c r="B46" s="324" t="s">
        <v>7</v>
      </c>
      <c r="C46" s="336">
        <v>216682</v>
      </c>
      <c r="D46" s="337" t="s">
        <v>702</v>
      </c>
      <c r="E46" s="336">
        <v>53938</v>
      </c>
      <c r="F46" s="337" t="s">
        <v>702</v>
      </c>
      <c r="G46" s="336">
        <v>12146</v>
      </c>
      <c r="H46" s="337" t="s">
        <v>688</v>
      </c>
      <c r="I46" s="336">
        <v>27292</v>
      </c>
      <c r="J46" s="337" t="s">
        <v>703</v>
      </c>
      <c r="K46" s="336">
        <v>10721</v>
      </c>
      <c r="L46" s="337" t="s">
        <v>533</v>
      </c>
      <c r="M46" s="336">
        <v>5879</v>
      </c>
      <c r="N46" s="337" t="s">
        <v>562</v>
      </c>
      <c r="O46" s="336">
        <v>1836</v>
      </c>
      <c r="P46" s="337">
        <v>16.8</v>
      </c>
      <c r="Q46" s="336">
        <v>1307</v>
      </c>
      <c r="R46" s="337" t="s">
        <v>704</v>
      </c>
      <c r="S46" s="336">
        <v>19334</v>
      </c>
      <c r="T46" s="337">
        <v>68.8</v>
      </c>
      <c r="U46" s="336">
        <v>4002</v>
      </c>
      <c r="V46" s="337" t="s">
        <v>595</v>
      </c>
      <c r="W46" s="336">
        <v>29284</v>
      </c>
      <c r="X46" s="337" t="s">
        <v>705</v>
      </c>
      <c r="Y46" s="336">
        <v>7852</v>
      </c>
      <c r="Z46" s="337">
        <v>193.4</v>
      </c>
      <c r="AA46" s="336">
        <v>10875</v>
      </c>
      <c r="AB46" s="337" t="s">
        <v>681</v>
      </c>
      <c r="AC46" s="336">
        <v>14478</v>
      </c>
      <c r="AD46" s="337">
        <v>25.9</v>
      </c>
      <c r="AE46" s="336">
        <v>14358</v>
      </c>
      <c r="AF46" s="337">
        <v>18.7</v>
      </c>
      <c r="AG46" s="336">
        <v>2166</v>
      </c>
      <c r="AH46" s="337" t="s">
        <v>706</v>
      </c>
      <c r="AI46" s="336">
        <v>1214</v>
      </c>
      <c r="AJ46" s="337" t="s">
        <v>707</v>
      </c>
      <c r="AK46" s="337" t="s">
        <v>201</v>
      </c>
      <c r="AL46" s="337" t="s">
        <v>201</v>
      </c>
      <c r="AM46" s="337" t="s">
        <v>515</v>
      </c>
      <c r="AN46" s="337" t="s">
        <v>515</v>
      </c>
      <c r="AO46" s="337" t="s">
        <v>515</v>
      </c>
      <c r="AP46" s="337" t="s">
        <v>515</v>
      </c>
    </row>
    <row r="47" spans="1:42">
      <c r="B47" s="324" t="s">
        <v>10</v>
      </c>
      <c r="C47" s="336">
        <v>290984</v>
      </c>
      <c r="D47" s="337">
        <v>42.8</v>
      </c>
      <c r="E47" s="336">
        <v>83479</v>
      </c>
      <c r="F47" s="337" t="s">
        <v>201</v>
      </c>
      <c r="G47" s="336">
        <v>20135</v>
      </c>
      <c r="H47" s="337" t="s">
        <v>693</v>
      </c>
      <c r="I47" s="336">
        <v>57511</v>
      </c>
      <c r="J47" s="337">
        <v>35</v>
      </c>
      <c r="K47" s="336">
        <v>16759</v>
      </c>
      <c r="L47" s="337">
        <v>3.6</v>
      </c>
      <c r="M47" s="336">
        <v>5059</v>
      </c>
      <c r="N47" s="337">
        <v>20.3</v>
      </c>
      <c r="O47" s="337">
        <v>758</v>
      </c>
      <c r="P47" s="337">
        <v>24.3</v>
      </c>
      <c r="Q47" s="336">
        <v>2305</v>
      </c>
      <c r="R47" s="337">
        <v>38.9</v>
      </c>
      <c r="S47" s="336">
        <v>11154</v>
      </c>
      <c r="T47" s="337" t="s">
        <v>708</v>
      </c>
      <c r="U47" s="336">
        <v>9214</v>
      </c>
      <c r="V47" s="337">
        <v>25.8</v>
      </c>
      <c r="W47" s="336">
        <v>29893</v>
      </c>
      <c r="X47" s="337" t="s">
        <v>681</v>
      </c>
      <c r="Y47" s="336">
        <v>1282</v>
      </c>
      <c r="Z47" s="337" t="s">
        <v>709</v>
      </c>
      <c r="AA47" s="336">
        <v>16221</v>
      </c>
      <c r="AB47" s="337">
        <v>12.9</v>
      </c>
      <c r="AC47" s="336">
        <v>14960</v>
      </c>
      <c r="AD47" s="337">
        <v>14.3</v>
      </c>
      <c r="AE47" s="336">
        <v>17481</v>
      </c>
      <c r="AF47" s="337" t="s">
        <v>710</v>
      </c>
      <c r="AG47" s="336">
        <v>2686</v>
      </c>
      <c r="AH47" s="337" t="s">
        <v>668</v>
      </c>
      <c r="AI47" s="336">
        <v>2087</v>
      </c>
      <c r="AJ47" s="337" t="s">
        <v>711</v>
      </c>
      <c r="AK47" s="337" t="s">
        <v>201</v>
      </c>
      <c r="AL47" s="337" t="s">
        <v>201</v>
      </c>
      <c r="AM47" s="337" t="s">
        <v>515</v>
      </c>
      <c r="AN47" s="337" t="s">
        <v>515</v>
      </c>
      <c r="AO47" s="337" t="s">
        <v>515</v>
      </c>
      <c r="AP47" s="337" t="s">
        <v>515</v>
      </c>
    </row>
    <row r="48" spans="1:42">
      <c r="B48" s="324" t="s">
        <v>8</v>
      </c>
      <c r="C48" s="336">
        <v>303624</v>
      </c>
      <c r="D48" s="337">
        <v>6.1</v>
      </c>
      <c r="E48" s="336">
        <v>79785</v>
      </c>
      <c r="F48" s="337">
        <v>11.6</v>
      </c>
      <c r="G48" s="336">
        <v>35403</v>
      </c>
      <c r="H48" s="337" t="s">
        <v>539</v>
      </c>
      <c r="I48" s="336">
        <v>34792</v>
      </c>
      <c r="J48" s="337" t="s">
        <v>702</v>
      </c>
      <c r="K48" s="336">
        <v>13022</v>
      </c>
      <c r="L48" s="337">
        <v>2.4</v>
      </c>
      <c r="M48" s="336">
        <v>5875</v>
      </c>
      <c r="N48" s="337" t="s">
        <v>201</v>
      </c>
      <c r="O48" s="336">
        <v>1070</v>
      </c>
      <c r="P48" s="337">
        <v>25.9</v>
      </c>
      <c r="Q48" s="336">
        <v>3080</v>
      </c>
      <c r="R48" s="337" t="s">
        <v>686</v>
      </c>
      <c r="S48" s="336">
        <v>21076</v>
      </c>
      <c r="T48" s="337">
        <v>14.3</v>
      </c>
      <c r="U48" s="336">
        <v>12380</v>
      </c>
      <c r="V48" s="337">
        <v>121.5</v>
      </c>
      <c r="W48" s="336">
        <v>31103</v>
      </c>
      <c r="X48" s="337">
        <v>14.8</v>
      </c>
      <c r="Y48" s="336">
        <v>2579</v>
      </c>
      <c r="Z48" s="337" t="s">
        <v>529</v>
      </c>
      <c r="AA48" s="336">
        <v>28310</v>
      </c>
      <c r="AB48" s="337" t="s">
        <v>712</v>
      </c>
      <c r="AC48" s="336">
        <v>13669</v>
      </c>
      <c r="AD48" s="337">
        <v>13.7</v>
      </c>
      <c r="AE48" s="336">
        <v>14425</v>
      </c>
      <c r="AF48" s="337" t="s">
        <v>713</v>
      </c>
      <c r="AG48" s="336">
        <v>4323</v>
      </c>
      <c r="AH48" s="337">
        <v>22.3</v>
      </c>
      <c r="AI48" s="336">
        <v>2732</v>
      </c>
      <c r="AJ48" s="337" t="s">
        <v>714</v>
      </c>
      <c r="AK48" s="337" t="s">
        <v>201</v>
      </c>
      <c r="AL48" s="337" t="s">
        <v>201</v>
      </c>
      <c r="AM48" s="337" t="s">
        <v>515</v>
      </c>
      <c r="AN48" s="337" t="s">
        <v>515</v>
      </c>
      <c r="AO48" s="337" t="s">
        <v>515</v>
      </c>
      <c r="AP48" s="337" t="s">
        <v>515</v>
      </c>
    </row>
    <row r="49" spans="1:42">
      <c r="B49" s="324" t="s">
        <v>9</v>
      </c>
      <c r="C49" s="336">
        <v>109936</v>
      </c>
      <c r="D49" s="337">
        <v>2.2000000000000002</v>
      </c>
      <c r="E49" s="336">
        <v>34303</v>
      </c>
      <c r="F49" s="337">
        <v>10.6</v>
      </c>
      <c r="G49" s="336">
        <v>9204</v>
      </c>
      <c r="H49" s="337">
        <v>28.7</v>
      </c>
      <c r="I49" s="336">
        <v>13148</v>
      </c>
      <c r="J49" s="337">
        <v>10.9</v>
      </c>
      <c r="K49" s="336">
        <v>3958</v>
      </c>
      <c r="L49" s="337" t="s">
        <v>715</v>
      </c>
      <c r="M49" s="336">
        <v>3969</v>
      </c>
      <c r="N49" s="337" t="s">
        <v>201</v>
      </c>
      <c r="O49" s="337">
        <v>562</v>
      </c>
      <c r="P49" s="337">
        <v>82.5</v>
      </c>
      <c r="Q49" s="336">
        <v>1216</v>
      </c>
      <c r="R49" s="337">
        <v>9.9</v>
      </c>
      <c r="S49" s="336">
        <v>3830</v>
      </c>
      <c r="T49" s="337" t="s">
        <v>716</v>
      </c>
      <c r="U49" s="336">
        <v>3140</v>
      </c>
      <c r="V49" s="337">
        <v>185.5</v>
      </c>
      <c r="W49" s="336">
        <v>13263</v>
      </c>
      <c r="X49" s="337" t="s">
        <v>600</v>
      </c>
      <c r="Y49" s="337">
        <v>395</v>
      </c>
      <c r="Z49" s="337" t="s">
        <v>717</v>
      </c>
      <c r="AA49" s="336">
        <v>7464</v>
      </c>
      <c r="AB49" s="337">
        <v>25</v>
      </c>
      <c r="AC49" s="336">
        <v>9200</v>
      </c>
      <c r="AD49" s="337">
        <v>1.4</v>
      </c>
      <c r="AE49" s="336">
        <v>4514</v>
      </c>
      <c r="AF49" s="337" t="s">
        <v>718</v>
      </c>
      <c r="AG49" s="336">
        <v>1183</v>
      </c>
      <c r="AH49" s="337" t="s">
        <v>719</v>
      </c>
      <c r="AI49" s="337">
        <v>587</v>
      </c>
      <c r="AJ49" s="337" t="s">
        <v>339</v>
      </c>
      <c r="AK49" s="337" t="s">
        <v>201</v>
      </c>
      <c r="AL49" s="337" t="s">
        <v>201</v>
      </c>
      <c r="AM49" s="337" t="s">
        <v>515</v>
      </c>
      <c r="AN49" s="337" t="s">
        <v>515</v>
      </c>
      <c r="AO49" s="337" t="s">
        <v>515</v>
      </c>
      <c r="AP49" s="337" t="s">
        <v>515</v>
      </c>
    </row>
    <row r="50" spans="1:42">
      <c r="A50" s="324" t="s">
        <v>1218</v>
      </c>
      <c r="B50" s="324" t="s">
        <v>1215</v>
      </c>
      <c r="C50" s="336">
        <v>184022</v>
      </c>
      <c r="D50" s="337">
        <v>9.8000000000000007</v>
      </c>
      <c r="E50" s="336">
        <v>53195</v>
      </c>
      <c r="F50" s="337">
        <v>9.1999999999999993</v>
      </c>
      <c r="G50" s="336">
        <v>25845</v>
      </c>
      <c r="H50" s="337">
        <v>28.8</v>
      </c>
      <c r="I50" s="336">
        <v>25778</v>
      </c>
      <c r="J50" s="337">
        <v>15.9</v>
      </c>
      <c r="K50" s="336">
        <v>8210</v>
      </c>
      <c r="L50" s="337" t="s">
        <v>536</v>
      </c>
      <c r="M50" s="336">
        <v>2647</v>
      </c>
      <c r="N50" s="337" t="s">
        <v>201</v>
      </c>
      <c r="O50" s="337">
        <v>759</v>
      </c>
      <c r="P50" s="337">
        <v>29.1</v>
      </c>
      <c r="Q50" s="336">
        <v>2472</v>
      </c>
      <c r="R50" s="337">
        <v>23.3</v>
      </c>
      <c r="S50" s="336">
        <v>8370</v>
      </c>
      <c r="T50" s="337">
        <v>29.3</v>
      </c>
      <c r="U50" s="336">
        <v>2331</v>
      </c>
      <c r="V50" s="337">
        <v>22.2</v>
      </c>
      <c r="W50" s="336">
        <v>28665</v>
      </c>
      <c r="X50" s="337" t="s">
        <v>557</v>
      </c>
      <c r="Y50" s="337">
        <v>499</v>
      </c>
      <c r="Z50" s="337" t="s">
        <v>720</v>
      </c>
      <c r="AA50" s="336">
        <v>7574</v>
      </c>
      <c r="AB50" s="337">
        <v>29</v>
      </c>
      <c r="AC50" s="336">
        <v>9302</v>
      </c>
      <c r="AD50" s="337">
        <v>1.6</v>
      </c>
      <c r="AE50" s="336">
        <v>6173</v>
      </c>
      <c r="AF50" s="337" t="s">
        <v>721</v>
      </c>
      <c r="AG50" s="336">
        <v>1530</v>
      </c>
      <c r="AH50" s="337">
        <v>10.199999999999999</v>
      </c>
      <c r="AI50" s="337">
        <v>672</v>
      </c>
      <c r="AJ50" s="337" t="s">
        <v>722</v>
      </c>
      <c r="AK50" s="337" t="s">
        <v>201</v>
      </c>
      <c r="AL50" s="337" t="s">
        <v>201</v>
      </c>
      <c r="AM50" s="337" t="s">
        <v>515</v>
      </c>
      <c r="AN50" s="337" t="s">
        <v>515</v>
      </c>
      <c r="AO50" s="337" t="s">
        <v>515</v>
      </c>
      <c r="AP50" s="337" t="s">
        <v>515</v>
      </c>
    </row>
    <row r="51" spans="1:42">
      <c r="B51" s="324" t="s">
        <v>0</v>
      </c>
      <c r="C51" s="336">
        <v>155939</v>
      </c>
      <c r="D51" s="337">
        <v>16.100000000000001</v>
      </c>
      <c r="E51" s="336">
        <v>35911</v>
      </c>
      <c r="F51" s="337">
        <v>0.4</v>
      </c>
      <c r="G51" s="336">
        <v>9276</v>
      </c>
      <c r="H51" s="337">
        <v>8.9</v>
      </c>
      <c r="I51" s="336">
        <v>22368</v>
      </c>
      <c r="J51" s="337">
        <v>41.7</v>
      </c>
      <c r="K51" s="336">
        <v>9628</v>
      </c>
      <c r="L51" s="337">
        <v>14.8</v>
      </c>
      <c r="M51" s="336">
        <v>3485</v>
      </c>
      <c r="N51" s="337" t="s">
        <v>201</v>
      </c>
      <c r="O51" s="337">
        <v>670</v>
      </c>
      <c r="P51" s="337">
        <v>19.899999999999999</v>
      </c>
      <c r="Q51" s="336">
        <v>2283</v>
      </c>
      <c r="R51" s="337">
        <v>14.8</v>
      </c>
      <c r="S51" s="336">
        <v>8391</v>
      </c>
      <c r="T51" s="337">
        <v>88.7</v>
      </c>
      <c r="U51" s="336">
        <v>3962</v>
      </c>
      <c r="V51" s="337">
        <v>25.6</v>
      </c>
      <c r="W51" s="336">
        <v>26579</v>
      </c>
      <c r="X51" s="337">
        <v>14</v>
      </c>
      <c r="Y51" s="337">
        <v>637</v>
      </c>
      <c r="Z51" s="337">
        <v>5.5</v>
      </c>
      <c r="AA51" s="336">
        <v>9970</v>
      </c>
      <c r="AB51" s="337">
        <v>3.8</v>
      </c>
      <c r="AC51" s="336">
        <v>11074</v>
      </c>
      <c r="AD51" s="337">
        <v>10.8</v>
      </c>
      <c r="AE51" s="336">
        <v>9324</v>
      </c>
      <c r="AF51" s="337" t="s">
        <v>552</v>
      </c>
      <c r="AG51" s="336">
        <v>1415</v>
      </c>
      <c r="AH51" s="337">
        <v>4.7</v>
      </c>
      <c r="AI51" s="337">
        <v>966</v>
      </c>
      <c r="AJ51" s="337" t="s">
        <v>723</v>
      </c>
      <c r="AK51" s="337" t="s">
        <v>201</v>
      </c>
      <c r="AL51" s="337" t="s">
        <v>201</v>
      </c>
      <c r="AM51" s="337" t="s">
        <v>515</v>
      </c>
      <c r="AN51" s="337" t="s">
        <v>515</v>
      </c>
      <c r="AO51" s="337" t="s">
        <v>515</v>
      </c>
      <c r="AP51" s="337" t="s">
        <v>515</v>
      </c>
    </row>
    <row r="52" spans="1:42">
      <c r="B52" s="324" t="s">
        <v>1</v>
      </c>
      <c r="C52" s="336">
        <v>277705</v>
      </c>
      <c r="D52" s="337" t="s">
        <v>341</v>
      </c>
      <c r="E52" s="336">
        <v>80393</v>
      </c>
      <c r="F52" s="337" t="s">
        <v>724</v>
      </c>
      <c r="G52" s="336">
        <v>16842</v>
      </c>
      <c r="H52" s="337">
        <v>44.4</v>
      </c>
      <c r="I52" s="336">
        <v>40941</v>
      </c>
      <c r="J52" s="337" t="s">
        <v>627</v>
      </c>
      <c r="K52" s="336">
        <v>13914</v>
      </c>
      <c r="L52" s="337" t="s">
        <v>530</v>
      </c>
      <c r="M52" s="336">
        <v>5706</v>
      </c>
      <c r="N52" s="337" t="s">
        <v>201</v>
      </c>
      <c r="O52" s="336">
        <v>1568</v>
      </c>
      <c r="P52" s="337">
        <v>1.7</v>
      </c>
      <c r="Q52" s="336">
        <v>2846</v>
      </c>
      <c r="R52" s="337" t="s">
        <v>562</v>
      </c>
      <c r="S52" s="336">
        <v>19579</v>
      </c>
      <c r="T52" s="337">
        <v>10.1</v>
      </c>
      <c r="U52" s="336">
        <v>4494</v>
      </c>
      <c r="V52" s="337" t="s">
        <v>617</v>
      </c>
      <c r="W52" s="336">
        <v>41633</v>
      </c>
      <c r="X52" s="337" t="s">
        <v>524</v>
      </c>
      <c r="Y52" s="337">
        <v>666</v>
      </c>
      <c r="Z52" s="337" t="s">
        <v>725</v>
      </c>
      <c r="AA52" s="336">
        <v>15609</v>
      </c>
      <c r="AB52" s="337">
        <v>1.3</v>
      </c>
      <c r="AC52" s="336">
        <v>13689</v>
      </c>
      <c r="AD52" s="337" t="s">
        <v>640</v>
      </c>
      <c r="AE52" s="336">
        <v>16617</v>
      </c>
      <c r="AF52" s="337">
        <v>0</v>
      </c>
      <c r="AG52" s="336">
        <v>2122</v>
      </c>
      <c r="AH52" s="337" t="s">
        <v>726</v>
      </c>
      <c r="AI52" s="336">
        <v>1086</v>
      </c>
      <c r="AJ52" s="337" t="s">
        <v>727</v>
      </c>
      <c r="AK52" s="337" t="s">
        <v>201</v>
      </c>
      <c r="AL52" s="337" t="s">
        <v>201</v>
      </c>
      <c r="AM52" s="337" t="s">
        <v>515</v>
      </c>
      <c r="AN52" s="337" t="s">
        <v>515</v>
      </c>
      <c r="AO52" s="337" t="s">
        <v>515</v>
      </c>
      <c r="AP52" s="337" t="s">
        <v>515</v>
      </c>
    </row>
    <row r="53" spans="1:42">
      <c r="B53" s="324" t="s">
        <v>1213</v>
      </c>
      <c r="C53" s="336">
        <v>382217</v>
      </c>
      <c r="D53" s="337" t="s">
        <v>728</v>
      </c>
      <c r="E53" s="336">
        <v>138562</v>
      </c>
      <c r="F53" s="337" t="s">
        <v>729</v>
      </c>
      <c r="G53" s="336">
        <v>20934</v>
      </c>
      <c r="H53" s="337">
        <v>26.4</v>
      </c>
      <c r="I53" s="336">
        <v>87537</v>
      </c>
      <c r="J53" s="337" t="s">
        <v>636</v>
      </c>
      <c r="K53" s="336">
        <v>12042</v>
      </c>
      <c r="L53" s="337" t="s">
        <v>524</v>
      </c>
      <c r="M53" s="336">
        <v>10409</v>
      </c>
      <c r="N53" s="337" t="s">
        <v>730</v>
      </c>
      <c r="O53" s="336">
        <v>2703</v>
      </c>
      <c r="P53" s="337">
        <v>85.6</v>
      </c>
      <c r="Q53" s="336">
        <v>2357</v>
      </c>
      <c r="R53" s="337" t="s">
        <v>731</v>
      </c>
      <c r="S53" s="336">
        <v>16448</v>
      </c>
      <c r="T53" s="337">
        <v>2.2999999999999998</v>
      </c>
      <c r="U53" s="336">
        <v>5125</v>
      </c>
      <c r="V53" s="337" t="s">
        <v>680</v>
      </c>
      <c r="W53" s="336">
        <v>34398</v>
      </c>
      <c r="X53" s="337">
        <v>2</v>
      </c>
      <c r="Y53" s="336">
        <v>1025</v>
      </c>
      <c r="Z53" s="337" t="s">
        <v>732</v>
      </c>
      <c r="AA53" s="336">
        <v>26271</v>
      </c>
      <c r="AB53" s="337">
        <v>3.5</v>
      </c>
      <c r="AC53" s="336">
        <v>12360</v>
      </c>
      <c r="AD53" s="337">
        <v>16.899999999999999</v>
      </c>
      <c r="AE53" s="336">
        <v>8454</v>
      </c>
      <c r="AF53" s="337" t="s">
        <v>733</v>
      </c>
      <c r="AG53" s="336">
        <v>2542</v>
      </c>
      <c r="AH53" s="337">
        <v>49.7</v>
      </c>
      <c r="AI53" s="336">
        <v>1050</v>
      </c>
      <c r="AJ53" s="337" t="s">
        <v>734</v>
      </c>
      <c r="AK53" s="337" t="s">
        <v>201</v>
      </c>
      <c r="AL53" s="337" t="s">
        <v>201</v>
      </c>
      <c r="AM53" s="337" t="s">
        <v>515</v>
      </c>
      <c r="AN53" s="337" t="s">
        <v>515</v>
      </c>
      <c r="AO53" s="337" t="s">
        <v>515</v>
      </c>
      <c r="AP53" s="337" t="s">
        <v>515</v>
      </c>
    </row>
    <row r="54" spans="1:42">
      <c r="B54" s="324" t="s">
        <v>3</v>
      </c>
      <c r="C54" s="336">
        <v>449114</v>
      </c>
      <c r="D54" s="337">
        <v>52.4</v>
      </c>
      <c r="E54" s="336">
        <v>84629</v>
      </c>
      <c r="F54" s="337">
        <v>22.3</v>
      </c>
      <c r="G54" s="336">
        <v>21800</v>
      </c>
      <c r="H54" s="337">
        <v>22.4</v>
      </c>
      <c r="I54" s="336">
        <v>147921</v>
      </c>
      <c r="J54" s="337">
        <v>284.3</v>
      </c>
      <c r="K54" s="336">
        <v>19590</v>
      </c>
      <c r="L54" s="337">
        <v>27.2</v>
      </c>
      <c r="M54" s="336">
        <v>11722</v>
      </c>
      <c r="N54" s="337">
        <v>86.4</v>
      </c>
      <c r="O54" s="337">
        <v>920</v>
      </c>
      <c r="P54" s="337">
        <v>8.1999999999999993</v>
      </c>
      <c r="Q54" s="336">
        <v>2899</v>
      </c>
      <c r="R54" s="337" t="s">
        <v>640</v>
      </c>
      <c r="S54" s="336">
        <v>17843</v>
      </c>
      <c r="T54" s="337">
        <v>4.3</v>
      </c>
      <c r="U54" s="336">
        <v>5757</v>
      </c>
      <c r="V54" s="337" t="s">
        <v>687</v>
      </c>
      <c r="W54" s="336">
        <v>67272</v>
      </c>
      <c r="X54" s="337">
        <v>7.6</v>
      </c>
      <c r="Y54" s="336">
        <v>1194</v>
      </c>
      <c r="Z54" s="337" t="s">
        <v>735</v>
      </c>
      <c r="AA54" s="336">
        <v>19215</v>
      </c>
      <c r="AB54" s="337">
        <v>12.2</v>
      </c>
      <c r="AC54" s="336">
        <v>16882</v>
      </c>
      <c r="AD54" s="337">
        <v>37.299999999999997</v>
      </c>
      <c r="AE54" s="336">
        <v>27183</v>
      </c>
      <c r="AF54" s="337">
        <v>28.3</v>
      </c>
      <c r="AG54" s="336">
        <v>2993</v>
      </c>
      <c r="AH54" s="337">
        <v>28.8</v>
      </c>
      <c r="AI54" s="336">
        <v>1294</v>
      </c>
      <c r="AJ54" s="337" t="s">
        <v>720</v>
      </c>
      <c r="AK54" s="337" t="s">
        <v>201</v>
      </c>
      <c r="AL54" s="337" t="s">
        <v>201</v>
      </c>
      <c r="AM54" s="337" t="s">
        <v>515</v>
      </c>
      <c r="AN54" s="337" t="s">
        <v>515</v>
      </c>
      <c r="AO54" s="337" t="s">
        <v>515</v>
      </c>
      <c r="AP54" s="337" t="s">
        <v>515</v>
      </c>
    </row>
    <row r="55" spans="1:42">
      <c r="B55" s="324" t="s">
        <v>4</v>
      </c>
      <c r="C55" s="336">
        <v>152204</v>
      </c>
      <c r="D55" s="337" t="s">
        <v>736</v>
      </c>
      <c r="E55" s="336">
        <v>40788</v>
      </c>
      <c r="F55" s="337" t="s">
        <v>737</v>
      </c>
      <c r="G55" s="336">
        <v>11678</v>
      </c>
      <c r="H55" s="337">
        <v>0.7</v>
      </c>
      <c r="I55" s="336">
        <v>14940</v>
      </c>
      <c r="J55" s="337" t="s">
        <v>738</v>
      </c>
      <c r="K55" s="336">
        <v>10224</v>
      </c>
      <c r="L55" s="337" t="s">
        <v>739</v>
      </c>
      <c r="M55" s="336">
        <v>6651</v>
      </c>
      <c r="N55" s="337" t="s">
        <v>740</v>
      </c>
      <c r="O55" s="337">
        <v>508</v>
      </c>
      <c r="P55" s="337" t="s">
        <v>741</v>
      </c>
      <c r="Q55" s="336">
        <v>2422</v>
      </c>
      <c r="R55" s="337">
        <v>4.5</v>
      </c>
      <c r="S55" s="336">
        <v>6777</v>
      </c>
      <c r="T55" s="337" t="s">
        <v>742</v>
      </c>
      <c r="U55" s="336">
        <v>3543</v>
      </c>
      <c r="V55" s="337" t="s">
        <v>743</v>
      </c>
      <c r="W55" s="336">
        <v>17958</v>
      </c>
      <c r="X55" s="337" t="s">
        <v>695</v>
      </c>
      <c r="Y55" s="336">
        <v>1339</v>
      </c>
      <c r="Z55" s="337" t="s">
        <v>744</v>
      </c>
      <c r="AA55" s="336">
        <v>8820</v>
      </c>
      <c r="AB55" s="337" t="s">
        <v>745</v>
      </c>
      <c r="AC55" s="336">
        <v>13832</v>
      </c>
      <c r="AD55" s="337">
        <v>10.8</v>
      </c>
      <c r="AE55" s="336">
        <v>9637</v>
      </c>
      <c r="AF55" s="337" t="s">
        <v>746</v>
      </c>
      <c r="AG55" s="336">
        <v>1787</v>
      </c>
      <c r="AH55" s="337">
        <v>16.899999999999999</v>
      </c>
      <c r="AI55" s="336">
        <v>1300</v>
      </c>
      <c r="AJ55" s="337" t="s">
        <v>629</v>
      </c>
      <c r="AK55" s="337" t="s">
        <v>201</v>
      </c>
      <c r="AL55" s="337" t="s">
        <v>201</v>
      </c>
      <c r="AM55" s="337" t="s">
        <v>515</v>
      </c>
      <c r="AN55" s="337" t="s">
        <v>515</v>
      </c>
      <c r="AO55" s="337" t="s">
        <v>515</v>
      </c>
      <c r="AP55" s="337" t="s">
        <v>515</v>
      </c>
    </row>
    <row r="56" spans="1:42">
      <c r="B56" s="324" t="s">
        <v>5</v>
      </c>
      <c r="C56" s="336">
        <v>277690</v>
      </c>
      <c r="D56" s="337">
        <v>9.6999999999999993</v>
      </c>
      <c r="E56" s="336">
        <v>41540</v>
      </c>
      <c r="F56" s="337" t="s">
        <v>631</v>
      </c>
      <c r="G56" s="336">
        <v>14588</v>
      </c>
      <c r="H56" s="337">
        <v>15.4</v>
      </c>
      <c r="I56" s="336">
        <v>12392</v>
      </c>
      <c r="J56" s="337" t="s">
        <v>747</v>
      </c>
      <c r="K56" s="336">
        <v>12010</v>
      </c>
      <c r="L56" s="337">
        <v>4.3</v>
      </c>
      <c r="M56" s="336">
        <v>9526</v>
      </c>
      <c r="N56" s="337">
        <v>75</v>
      </c>
      <c r="O56" s="337">
        <v>559</v>
      </c>
      <c r="P56" s="337">
        <v>2</v>
      </c>
      <c r="Q56" s="337">
        <v>981</v>
      </c>
      <c r="R56" s="337" t="s">
        <v>748</v>
      </c>
      <c r="S56" s="336">
        <v>58569</v>
      </c>
      <c r="T56" s="337">
        <v>72.3</v>
      </c>
      <c r="U56" s="336">
        <v>2577</v>
      </c>
      <c r="V56" s="337" t="s">
        <v>749</v>
      </c>
      <c r="W56" s="336">
        <v>50119</v>
      </c>
      <c r="X56" s="337">
        <v>32.1</v>
      </c>
      <c r="Y56" s="337">
        <v>393</v>
      </c>
      <c r="Z56" s="337" t="s">
        <v>750</v>
      </c>
      <c r="AA56" s="336">
        <v>6259</v>
      </c>
      <c r="AB56" s="337" t="s">
        <v>731</v>
      </c>
      <c r="AC56" s="336">
        <v>26549</v>
      </c>
      <c r="AD56" s="337" t="s">
        <v>695</v>
      </c>
      <c r="AE56" s="336">
        <v>36445</v>
      </c>
      <c r="AF56" s="337" t="s">
        <v>732</v>
      </c>
      <c r="AG56" s="336">
        <v>4018</v>
      </c>
      <c r="AH56" s="337">
        <v>8.1</v>
      </c>
      <c r="AI56" s="336">
        <v>1165</v>
      </c>
      <c r="AJ56" s="337" t="s">
        <v>751</v>
      </c>
      <c r="AK56" s="337" t="s">
        <v>201</v>
      </c>
      <c r="AL56" s="337" t="s">
        <v>201</v>
      </c>
      <c r="AM56" s="337" t="s">
        <v>515</v>
      </c>
      <c r="AN56" s="337" t="s">
        <v>515</v>
      </c>
      <c r="AO56" s="337" t="s">
        <v>515</v>
      </c>
      <c r="AP56" s="337" t="s">
        <v>515</v>
      </c>
    </row>
    <row r="57" spans="1:42">
      <c r="B57" s="324" t="s">
        <v>6</v>
      </c>
      <c r="C57" s="336">
        <v>431205</v>
      </c>
      <c r="D57" s="337" t="s">
        <v>336</v>
      </c>
      <c r="E57" s="336">
        <v>76225</v>
      </c>
      <c r="F57" s="337" t="s">
        <v>752</v>
      </c>
      <c r="G57" s="336">
        <v>16170</v>
      </c>
      <c r="H57" s="337">
        <v>9.9</v>
      </c>
      <c r="I57" s="336">
        <v>28079</v>
      </c>
      <c r="J57" s="337">
        <v>1.9</v>
      </c>
      <c r="K57" s="336">
        <v>20760</v>
      </c>
      <c r="L57" s="337">
        <v>4.5999999999999996</v>
      </c>
      <c r="M57" s="336">
        <v>12864</v>
      </c>
      <c r="N57" s="337">
        <v>32.6</v>
      </c>
      <c r="O57" s="336">
        <v>1239</v>
      </c>
      <c r="P57" s="337">
        <v>17.3</v>
      </c>
      <c r="Q57" s="336">
        <v>2082</v>
      </c>
      <c r="R57" s="337" t="s">
        <v>714</v>
      </c>
      <c r="S57" s="336">
        <v>60104</v>
      </c>
      <c r="T57" s="337" t="s">
        <v>753</v>
      </c>
      <c r="U57" s="336">
        <v>4834</v>
      </c>
      <c r="V57" s="337" t="s">
        <v>581</v>
      </c>
      <c r="W57" s="336">
        <v>141878</v>
      </c>
      <c r="X57" s="337" t="s">
        <v>343</v>
      </c>
      <c r="Y57" s="336">
        <v>2281</v>
      </c>
      <c r="Z57" s="337" t="s">
        <v>754</v>
      </c>
      <c r="AA57" s="336">
        <v>6734</v>
      </c>
      <c r="AB57" s="337" t="s">
        <v>755</v>
      </c>
      <c r="AC57" s="336">
        <v>18497</v>
      </c>
      <c r="AD57" s="337" t="s">
        <v>702</v>
      </c>
      <c r="AE57" s="336">
        <v>31235</v>
      </c>
      <c r="AF57" s="337" t="s">
        <v>756</v>
      </c>
      <c r="AG57" s="336">
        <v>6014</v>
      </c>
      <c r="AH57" s="337">
        <v>78.099999999999994</v>
      </c>
      <c r="AI57" s="336">
        <v>2209</v>
      </c>
      <c r="AJ57" s="337" t="s">
        <v>713</v>
      </c>
      <c r="AK57" s="337" t="s">
        <v>201</v>
      </c>
      <c r="AL57" s="337" t="s">
        <v>201</v>
      </c>
      <c r="AM57" s="337" t="s">
        <v>515</v>
      </c>
      <c r="AN57" s="337" t="s">
        <v>515</v>
      </c>
      <c r="AO57" s="337" t="s">
        <v>515</v>
      </c>
      <c r="AP57" s="337" t="s">
        <v>515</v>
      </c>
    </row>
    <row r="58" spans="1:42">
      <c r="B58" s="324" t="s">
        <v>7</v>
      </c>
      <c r="C58" s="336">
        <v>199870</v>
      </c>
      <c r="D58" s="337" t="s">
        <v>713</v>
      </c>
      <c r="E58" s="336">
        <v>54350</v>
      </c>
      <c r="F58" s="337">
        <v>0.8</v>
      </c>
      <c r="G58" s="336">
        <v>13334</v>
      </c>
      <c r="H58" s="337">
        <v>9.8000000000000007</v>
      </c>
      <c r="I58" s="336">
        <v>27845</v>
      </c>
      <c r="J58" s="337">
        <v>2</v>
      </c>
      <c r="K58" s="336">
        <v>11141</v>
      </c>
      <c r="L58" s="337">
        <v>3.9</v>
      </c>
      <c r="M58" s="336">
        <v>4205</v>
      </c>
      <c r="N58" s="337" t="s">
        <v>757</v>
      </c>
      <c r="O58" s="336">
        <v>1979</v>
      </c>
      <c r="P58" s="337">
        <v>7.8</v>
      </c>
      <c r="Q58" s="336">
        <v>1081</v>
      </c>
      <c r="R58" s="337" t="s">
        <v>570</v>
      </c>
      <c r="S58" s="336">
        <v>12034</v>
      </c>
      <c r="T58" s="337" t="s">
        <v>758</v>
      </c>
      <c r="U58" s="336">
        <v>3857</v>
      </c>
      <c r="V58" s="337" t="s">
        <v>564</v>
      </c>
      <c r="W58" s="336">
        <v>32730</v>
      </c>
      <c r="X58" s="337">
        <v>11.8</v>
      </c>
      <c r="Y58" s="336">
        <v>2495</v>
      </c>
      <c r="Z58" s="337" t="s">
        <v>759</v>
      </c>
      <c r="AA58" s="336">
        <v>10336</v>
      </c>
      <c r="AB58" s="337" t="s">
        <v>609</v>
      </c>
      <c r="AC58" s="336">
        <v>12827</v>
      </c>
      <c r="AD58" s="337" t="s">
        <v>581</v>
      </c>
      <c r="AE58" s="336">
        <v>8820</v>
      </c>
      <c r="AF58" s="337" t="s">
        <v>760</v>
      </c>
      <c r="AG58" s="336">
        <v>1743</v>
      </c>
      <c r="AH58" s="337" t="s">
        <v>761</v>
      </c>
      <c r="AI58" s="336">
        <v>1093</v>
      </c>
      <c r="AJ58" s="337" t="s">
        <v>704</v>
      </c>
      <c r="AK58" s="337" t="s">
        <v>201</v>
      </c>
      <c r="AL58" s="337" t="s">
        <v>201</v>
      </c>
      <c r="AM58" s="337" t="s">
        <v>515</v>
      </c>
      <c r="AN58" s="337" t="s">
        <v>515</v>
      </c>
      <c r="AO58" s="337" t="s">
        <v>515</v>
      </c>
      <c r="AP58" s="337" t="s">
        <v>515</v>
      </c>
    </row>
    <row r="59" spans="1:42">
      <c r="B59" s="324" t="s">
        <v>10</v>
      </c>
      <c r="C59" s="336">
        <v>272136</v>
      </c>
      <c r="D59" s="337" t="s">
        <v>646</v>
      </c>
      <c r="E59" s="336">
        <v>74323</v>
      </c>
      <c r="F59" s="337" t="s">
        <v>712</v>
      </c>
      <c r="G59" s="336">
        <v>18126</v>
      </c>
      <c r="H59" s="337" t="s">
        <v>704</v>
      </c>
      <c r="I59" s="336">
        <v>40625</v>
      </c>
      <c r="J59" s="337" t="s">
        <v>762</v>
      </c>
      <c r="K59" s="336">
        <v>17023</v>
      </c>
      <c r="L59" s="337">
        <v>1.6</v>
      </c>
      <c r="M59" s="336">
        <v>5387</v>
      </c>
      <c r="N59" s="337">
        <v>6.5</v>
      </c>
      <c r="O59" s="337">
        <v>706</v>
      </c>
      <c r="P59" s="337" t="s">
        <v>750</v>
      </c>
      <c r="Q59" s="336">
        <v>1539</v>
      </c>
      <c r="R59" s="337" t="s">
        <v>763</v>
      </c>
      <c r="S59" s="336">
        <v>12223</v>
      </c>
      <c r="T59" s="337">
        <v>9.6</v>
      </c>
      <c r="U59" s="336">
        <v>6483</v>
      </c>
      <c r="V59" s="337" t="s">
        <v>764</v>
      </c>
      <c r="W59" s="336">
        <v>41174</v>
      </c>
      <c r="X59" s="337">
        <v>37.700000000000003</v>
      </c>
      <c r="Y59" s="336">
        <v>1398</v>
      </c>
      <c r="Z59" s="337">
        <v>9</v>
      </c>
      <c r="AA59" s="336">
        <v>14618</v>
      </c>
      <c r="AB59" s="337" t="s">
        <v>340</v>
      </c>
      <c r="AC59" s="336">
        <v>14223</v>
      </c>
      <c r="AD59" s="337" t="s">
        <v>536</v>
      </c>
      <c r="AE59" s="336">
        <v>19743</v>
      </c>
      <c r="AF59" s="337">
        <v>12.9</v>
      </c>
      <c r="AG59" s="336">
        <v>3042</v>
      </c>
      <c r="AH59" s="337">
        <v>13.3</v>
      </c>
      <c r="AI59" s="336">
        <v>1503</v>
      </c>
      <c r="AJ59" s="337" t="s">
        <v>684</v>
      </c>
      <c r="AK59" s="337" t="s">
        <v>201</v>
      </c>
      <c r="AL59" s="337" t="s">
        <v>201</v>
      </c>
      <c r="AM59" s="337" t="s">
        <v>515</v>
      </c>
      <c r="AN59" s="337" t="s">
        <v>515</v>
      </c>
      <c r="AO59" s="337" t="s">
        <v>515</v>
      </c>
      <c r="AP59" s="337" t="s">
        <v>515</v>
      </c>
    </row>
    <row r="60" spans="1:42">
      <c r="B60" s="324" t="s">
        <v>8</v>
      </c>
      <c r="C60" s="336">
        <v>326052</v>
      </c>
      <c r="D60" s="337">
        <v>7.4</v>
      </c>
      <c r="E60" s="336">
        <v>79213</v>
      </c>
      <c r="F60" s="337" t="s">
        <v>334</v>
      </c>
      <c r="G60" s="336">
        <v>37328</v>
      </c>
      <c r="H60" s="337">
        <v>5.4</v>
      </c>
      <c r="I60" s="336">
        <v>44595</v>
      </c>
      <c r="J60" s="337">
        <v>28.2</v>
      </c>
      <c r="K60" s="336">
        <v>12804</v>
      </c>
      <c r="L60" s="337" t="s">
        <v>540</v>
      </c>
      <c r="M60" s="336">
        <v>5653</v>
      </c>
      <c r="N60" s="337" t="s">
        <v>549</v>
      </c>
      <c r="O60" s="337">
        <v>824</v>
      </c>
      <c r="P60" s="337" t="s">
        <v>765</v>
      </c>
      <c r="Q60" s="336">
        <v>4033</v>
      </c>
      <c r="R60" s="337">
        <v>30.9</v>
      </c>
      <c r="S60" s="336">
        <v>25867</v>
      </c>
      <c r="T60" s="337">
        <v>22.7</v>
      </c>
      <c r="U60" s="336">
        <v>14230</v>
      </c>
      <c r="V60" s="337">
        <v>14.9</v>
      </c>
      <c r="W60" s="336">
        <v>40360</v>
      </c>
      <c r="X60" s="337">
        <v>29.8</v>
      </c>
      <c r="Y60" s="336">
        <v>2843</v>
      </c>
      <c r="Z60" s="337">
        <v>10.199999999999999</v>
      </c>
      <c r="AA60" s="336">
        <v>27740</v>
      </c>
      <c r="AB60" s="337" t="s">
        <v>686</v>
      </c>
      <c r="AC60" s="336">
        <v>10874</v>
      </c>
      <c r="AD60" s="337" t="s">
        <v>627</v>
      </c>
      <c r="AE60" s="336">
        <v>12085</v>
      </c>
      <c r="AF60" s="337" t="s">
        <v>766</v>
      </c>
      <c r="AG60" s="336">
        <v>4637</v>
      </c>
      <c r="AH60" s="337">
        <v>7.3</v>
      </c>
      <c r="AI60" s="336">
        <v>2966</v>
      </c>
      <c r="AJ60" s="337">
        <v>8.6</v>
      </c>
      <c r="AK60" s="337" t="s">
        <v>201</v>
      </c>
      <c r="AL60" s="337" t="s">
        <v>201</v>
      </c>
      <c r="AM60" s="337" t="s">
        <v>515</v>
      </c>
      <c r="AN60" s="337" t="s">
        <v>515</v>
      </c>
      <c r="AO60" s="337" t="s">
        <v>515</v>
      </c>
      <c r="AP60" s="337" t="s">
        <v>515</v>
      </c>
    </row>
    <row r="61" spans="1:42">
      <c r="B61" s="324" t="s">
        <v>9</v>
      </c>
      <c r="C61" s="336">
        <v>105533</v>
      </c>
      <c r="D61" s="337" t="s">
        <v>719</v>
      </c>
      <c r="E61" s="336">
        <v>36176</v>
      </c>
      <c r="F61" s="337">
        <v>5.5</v>
      </c>
      <c r="G61" s="336">
        <v>6212</v>
      </c>
      <c r="H61" s="337" t="s">
        <v>567</v>
      </c>
      <c r="I61" s="336">
        <v>11753</v>
      </c>
      <c r="J61" s="337" t="s">
        <v>767</v>
      </c>
      <c r="K61" s="336">
        <v>3922</v>
      </c>
      <c r="L61" s="337" t="s">
        <v>522</v>
      </c>
      <c r="M61" s="336">
        <v>3473</v>
      </c>
      <c r="N61" s="337" t="s">
        <v>598</v>
      </c>
      <c r="O61" s="337">
        <v>658</v>
      </c>
      <c r="P61" s="337">
        <v>17.100000000000001</v>
      </c>
      <c r="Q61" s="336">
        <v>1236</v>
      </c>
      <c r="R61" s="337">
        <v>1.6</v>
      </c>
      <c r="S61" s="336">
        <v>3974</v>
      </c>
      <c r="T61" s="337">
        <v>3.8</v>
      </c>
      <c r="U61" s="336">
        <v>3313</v>
      </c>
      <c r="V61" s="337">
        <v>5.5</v>
      </c>
      <c r="W61" s="336">
        <v>13092</v>
      </c>
      <c r="X61" s="337" t="s">
        <v>640</v>
      </c>
      <c r="Y61" s="337">
        <v>265</v>
      </c>
      <c r="Z61" s="337" t="s">
        <v>768</v>
      </c>
      <c r="AA61" s="336">
        <v>7143</v>
      </c>
      <c r="AB61" s="337" t="s">
        <v>562</v>
      </c>
      <c r="AC61" s="336">
        <v>8257</v>
      </c>
      <c r="AD61" s="337" t="s">
        <v>682</v>
      </c>
      <c r="AE61" s="336">
        <v>4426</v>
      </c>
      <c r="AF61" s="337" t="s">
        <v>560</v>
      </c>
      <c r="AG61" s="336">
        <v>1088</v>
      </c>
      <c r="AH61" s="337" t="s">
        <v>634</v>
      </c>
      <c r="AI61" s="337">
        <v>545</v>
      </c>
      <c r="AJ61" s="337" t="s">
        <v>648</v>
      </c>
      <c r="AK61" s="337" t="s">
        <v>201</v>
      </c>
      <c r="AL61" s="337" t="s">
        <v>201</v>
      </c>
      <c r="AM61" s="337" t="s">
        <v>515</v>
      </c>
      <c r="AN61" s="337" t="s">
        <v>515</v>
      </c>
      <c r="AO61" s="337" t="s">
        <v>515</v>
      </c>
      <c r="AP61" s="337" t="s">
        <v>515</v>
      </c>
    </row>
    <row r="62" spans="1:42">
      <c r="A62" s="324" t="s">
        <v>1219</v>
      </c>
      <c r="B62" s="324" t="s">
        <v>1215</v>
      </c>
      <c r="C62" s="336">
        <v>170882</v>
      </c>
      <c r="D62" s="337" t="s">
        <v>680</v>
      </c>
      <c r="E62" s="336">
        <v>47250</v>
      </c>
      <c r="F62" s="337" t="s">
        <v>769</v>
      </c>
      <c r="G62" s="336">
        <v>20041</v>
      </c>
      <c r="H62" s="337" t="s">
        <v>339</v>
      </c>
      <c r="I62" s="336">
        <v>20447</v>
      </c>
      <c r="J62" s="337" t="s">
        <v>770</v>
      </c>
      <c r="K62" s="336">
        <v>8045</v>
      </c>
      <c r="L62" s="337" t="s">
        <v>686</v>
      </c>
      <c r="M62" s="336">
        <v>5327</v>
      </c>
      <c r="N62" s="337">
        <v>101.2</v>
      </c>
      <c r="O62" s="337">
        <v>734</v>
      </c>
      <c r="P62" s="337" t="s">
        <v>548</v>
      </c>
      <c r="Q62" s="336">
        <v>2188</v>
      </c>
      <c r="R62" s="337" t="s">
        <v>645</v>
      </c>
      <c r="S62" s="336">
        <v>8792</v>
      </c>
      <c r="T62" s="337">
        <v>5</v>
      </c>
      <c r="U62" s="336">
        <v>1798</v>
      </c>
      <c r="V62" s="337" t="s">
        <v>605</v>
      </c>
      <c r="W62" s="336">
        <v>29140</v>
      </c>
      <c r="X62" s="337">
        <v>1.7</v>
      </c>
      <c r="Y62" s="337">
        <v>319</v>
      </c>
      <c r="Z62" s="337" t="s">
        <v>771</v>
      </c>
      <c r="AA62" s="336">
        <v>7099</v>
      </c>
      <c r="AB62" s="337" t="s">
        <v>672</v>
      </c>
      <c r="AC62" s="336">
        <v>9038</v>
      </c>
      <c r="AD62" s="337" t="s">
        <v>563</v>
      </c>
      <c r="AE62" s="336">
        <v>8733</v>
      </c>
      <c r="AF62" s="337">
        <v>41.5</v>
      </c>
      <c r="AG62" s="336">
        <v>1132</v>
      </c>
      <c r="AH62" s="337" t="s">
        <v>772</v>
      </c>
      <c r="AI62" s="337">
        <v>799</v>
      </c>
      <c r="AJ62" s="337">
        <v>18.899999999999999</v>
      </c>
      <c r="AK62" s="337" t="s">
        <v>201</v>
      </c>
      <c r="AL62" s="337" t="s">
        <v>201</v>
      </c>
      <c r="AM62" s="337" t="s">
        <v>515</v>
      </c>
      <c r="AN62" s="337" t="s">
        <v>515</v>
      </c>
      <c r="AO62" s="337" t="s">
        <v>515</v>
      </c>
      <c r="AP62" s="337" t="s">
        <v>515</v>
      </c>
    </row>
    <row r="63" spans="1:42">
      <c r="B63" s="324" t="s">
        <v>0</v>
      </c>
      <c r="C63" s="336">
        <v>137916</v>
      </c>
      <c r="D63" s="337" t="s">
        <v>773</v>
      </c>
      <c r="E63" s="336">
        <v>32280</v>
      </c>
      <c r="F63" s="337" t="s">
        <v>541</v>
      </c>
      <c r="G63" s="336">
        <v>6160</v>
      </c>
      <c r="H63" s="337" t="s">
        <v>774</v>
      </c>
      <c r="I63" s="336">
        <v>13539</v>
      </c>
      <c r="J63" s="337" t="s">
        <v>756</v>
      </c>
      <c r="K63" s="336">
        <v>7929</v>
      </c>
      <c r="L63" s="337" t="s">
        <v>698</v>
      </c>
      <c r="M63" s="336">
        <v>3877</v>
      </c>
      <c r="N63" s="337">
        <v>11.2</v>
      </c>
      <c r="O63" s="337">
        <v>625</v>
      </c>
      <c r="P63" s="337" t="s">
        <v>649</v>
      </c>
      <c r="Q63" s="336">
        <v>2686</v>
      </c>
      <c r="R63" s="337">
        <v>17.7</v>
      </c>
      <c r="S63" s="336">
        <v>5568</v>
      </c>
      <c r="T63" s="337" t="s">
        <v>774</v>
      </c>
      <c r="U63" s="336">
        <v>2828</v>
      </c>
      <c r="V63" s="337" t="s">
        <v>701</v>
      </c>
      <c r="W63" s="336">
        <v>27693</v>
      </c>
      <c r="X63" s="337">
        <v>4.2</v>
      </c>
      <c r="Y63" s="337">
        <v>716</v>
      </c>
      <c r="Z63" s="337">
        <v>12.4</v>
      </c>
      <c r="AA63" s="336">
        <v>7581</v>
      </c>
      <c r="AB63" s="337" t="s">
        <v>775</v>
      </c>
      <c r="AC63" s="336">
        <v>10146</v>
      </c>
      <c r="AD63" s="337" t="s">
        <v>530</v>
      </c>
      <c r="AE63" s="336">
        <v>13046</v>
      </c>
      <c r="AF63" s="337">
        <v>39.9</v>
      </c>
      <c r="AG63" s="336">
        <v>1340</v>
      </c>
      <c r="AH63" s="337" t="s">
        <v>528</v>
      </c>
      <c r="AI63" s="336">
        <v>1902</v>
      </c>
      <c r="AJ63" s="337">
        <v>96.9</v>
      </c>
      <c r="AK63" s="337" t="s">
        <v>201</v>
      </c>
      <c r="AL63" s="337" t="s">
        <v>201</v>
      </c>
      <c r="AM63" s="337" t="s">
        <v>515</v>
      </c>
      <c r="AN63" s="337" t="s">
        <v>515</v>
      </c>
      <c r="AO63" s="337" t="s">
        <v>515</v>
      </c>
      <c r="AP63" s="337" t="s">
        <v>515</v>
      </c>
    </row>
    <row r="64" spans="1:42">
      <c r="B64" s="324" t="s">
        <v>1</v>
      </c>
      <c r="C64" s="336">
        <v>248231</v>
      </c>
      <c r="D64" s="337" t="s">
        <v>767</v>
      </c>
      <c r="E64" s="336">
        <v>65229</v>
      </c>
      <c r="F64" s="337" t="s">
        <v>622</v>
      </c>
      <c r="G64" s="336">
        <v>10979</v>
      </c>
      <c r="H64" s="337" t="s">
        <v>655</v>
      </c>
      <c r="I64" s="336">
        <v>36949</v>
      </c>
      <c r="J64" s="337" t="s">
        <v>776</v>
      </c>
      <c r="K64" s="336">
        <v>14037</v>
      </c>
      <c r="L64" s="337">
        <v>0.9</v>
      </c>
      <c r="M64" s="336">
        <v>5263</v>
      </c>
      <c r="N64" s="337" t="s">
        <v>713</v>
      </c>
      <c r="O64" s="336">
        <v>1804</v>
      </c>
      <c r="P64" s="337">
        <v>15.1</v>
      </c>
      <c r="Q64" s="336">
        <v>3065</v>
      </c>
      <c r="R64" s="337">
        <v>7.7</v>
      </c>
      <c r="S64" s="336">
        <v>18330</v>
      </c>
      <c r="T64" s="337" t="s">
        <v>523</v>
      </c>
      <c r="U64" s="336">
        <v>3223</v>
      </c>
      <c r="V64" s="337" t="s">
        <v>699</v>
      </c>
      <c r="W64" s="336">
        <v>44629</v>
      </c>
      <c r="X64" s="337">
        <v>7.2</v>
      </c>
      <c r="Y64" s="337">
        <v>512</v>
      </c>
      <c r="Z64" s="337" t="s">
        <v>639</v>
      </c>
      <c r="AA64" s="336">
        <v>12503</v>
      </c>
      <c r="AB64" s="337" t="s">
        <v>777</v>
      </c>
      <c r="AC64" s="336">
        <v>13143</v>
      </c>
      <c r="AD64" s="337" t="s">
        <v>719</v>
      </c>
      <c r="AE64" s="336">
        <v>14348</v>
      </c>
      <c r="AF64" s="337" t="s">
        <v>546</v>
      </c>
      <c r="AG64" s="336">
        <v>2727</v>
      </c>
      <c r="AH64" s="337">
        <v>28.5</v>
      </c>
      <c r="AI64" s="336">
        <v>1490</v>
      </c>
      <c r="AJ64" s="337">
        <v>37.200000000000003</v>
      </c>
      <c r="AK64" s="337" t="s">
        <v>201</v>
      </c>
      <c r="AL64" s="337" t="s">
        <v>201</v>
      </c>
      <c r="AM64" s="337" t="s">
        <v>515</v>
      </c>
      <c r="AN64" s="337" t="s">
        <v>515</v>
      </c>
      <c r="AO64" s="337" t="s">
        <v>515</v>
      </c>
      <c r="AP64" s="337" t="s">
        <v>515</v>
      </c>
    </row>
    <row r="65" spans="1:42">
      <c r="B65" s="324" t="s">
        <v>1212</v>
      </c>
      <c r="C65" s="336">
        <v>381359</v>
      </c>
      <c r="D65" s="337" t="s">
        <v>586</v>
      </c>
      <c r="E65" s="336">
        <v>133532</v>
      </c>
      <c r="F65" s="337" t="s">
        <v>564</v>
      </c>
      <c r="G65" s="336">
        <v>17503</v>
      </c>
      <c r="H65" s="337" t="s">
        <v>730</v>
      </c>
      <c r="I65" s="336">
        <v>73791</v>
      </c>
      <c r="J65" s="337" t="s">
        <v>778</v>
      </c>
      <c r="K65" s="336">
        <v>12166</v>
      </c>
      <c r="L65" s="337">
        <v>1</v>
      </c>
      <c r="M65" s="336">
        <v>21898</v>
      </c>
      <c r="N65" s="337">
        <v>110.4</v>
      </c>
      <c r="O65" s="336">
        <v>2654</v>
      </c>
      <c r="P65" s="337" t="s">
        <v>594</v>
      </c>
      <c r="Q65" s="336">
        <v>2816</v>
      </c>
      <c r="R65" s="337">
        <v>19.5</v>
      </c>
      <c r="S65" s="336">
        <v>20453</v>
      </c>
      <c r="T65" s="337">
        <v>24.3</v>
      </c>
      <c r="U65" s="336">
        <v>4400</v>
      </c>
      <c r="V65" s="337" t="s">
        <v>336</v>
      </c>
      <c r="W65" s="336">
        <v>40691</v>
      </c>
      <c r="X65" s="337">
        <v>18.3</v>
      </c>
      <c r="Y65" s="336">
        <v>1133</v>
      </c>
      <c r="Z65" s="337">
        <v>10.5</v>
      </c>
      <c r="AA65" s="336">
        <v>25734</v>
      </c>
      <c r="AB65" s="337" t="s">
        <v>686</v>
      </c>
      <c r="AC65" s="336">
        <v>11519</v>
      </c>
      <c r="AD65" s="337" t="s">
        <v>739</v>
      </c>
      <c r="AE65" s="336">
        <v>9246</v>
      </c>
      <c r="AF65" s="337">
        <v>9.4</v>
      </c>
      <c r="AG65" s="336">
        <v>2396</v>
      </c>
      <c r="AH65" s="337" t="s">
        <v>615</v>
      </c>
      <c r="AI65" s="336">
        <v>1427</v>
      </c>
      <c r="AJ65" s="337">
        <v>35.9</v>
      </c>
      <c r="AK65" s="337" t="s">
        <v>201</v>
      </c>
      <c r="AL65" s="337" t="s">
        <v>201</v>
      </c>
      <c r="AM65" s="337" t="s">
        <v>515</v>
      </c>
      <c r="AN65" s="337" t="s">
        <v>515</v>
      </c>
      <c r="AO65" s="337" t="s">
        <v>515</v>
      </c>
      <c r="AP65" s="337" t="s">
        <v>515</v>
      </c>
    </row>
    <row r="66" spans="1:42">
      <c r="B66" s="324" t="s">
        <v>3</v>
      </c>
      <c r="C66" s="336">
        <v>359387</v>
      </c>
      <c r="D66" s="337" t="s">
        <v>755</v>
      </c>
      <c r="E66" s="336">
        <v>81825</v>
      </c>
      <c r="F66" s="337" t="s">
        <v>548</v>
      </c>
      <c r="G66" s="336">
        <v>20518</v>
      </c>
      <c r="H66" s="337" t="s">
        <v>695</v>
      </c>
      <c r="I66" s="336">
        <v>49792</v>
      </c>
      <c r="J66" s="337" t="s">
        <v>779</v>
      </c>
      <c r="K66" s="336">
        <v>19062</v>
      </c>
      <c r="L66" s="337" t="s">
        <v>752</v>
      </c>
      <c r="M66" s="336">
        <v>13396</v>
      </c>
      <c r="N66" s="337">
        <v>14.3</v>
      </c>
      <c r="O66" s="337">
        <v>962</v>
      </c>
      <c r="P66" s="337">
        <v>4.5999999999999996</v>
      </c>
      <c r="Q66" s="336">
        <v>4999</v>
      </c>
      <c r="R66" s="337">
        <v>72.400000000000006</v>
      </c>
      <c r="S66" s="336">
        <v>24360</v>
      </c>
      <c r="T66" s="337">
        <v>36.5</v>
      </c>
      <c r="U66" s="336">
        <v>6174</v>
      </c>
      <c r="V66" s="337">
        <v>7.2</v>
      </c>
      <c r="W66" s="336">
        <v>78433</v>
      </c>
      <c r="X66" s="337">
        <v>16.600000000000001</v>
      </c>
      <c r="Y66" s="336">
        <v>1686</v>
      </c>
      <c r="Z66" s="337">
        <v>41.2</v>
      </c>
      <c r="AA66" s="336">
        <v>17917</v>
      </c>
      <c r="AB66" s="337" t="s">
        <v>739</v>
      </c>
      <c r="AC66" s="336">
        <v>15072</v>
      </c>
      <c r="AD66" s="337" t="s">
        <v>685</v>
      </c>
      <c r="AE66" s="336">
        <v>19944</v>
      </c>
      <c r="AF66" s="337" t="s">
        <v>780</v>
      </c>
      <c r="AG66" s="336">
        <v>3356</v>
      </c>
      <c r="AH66" s="337">
        <v>12.1</v>
      </c>
      <c r="AI66" s="336">
        <v>1891</v>
      </c>
      <c r="AJ66" s="337">
        <v>46.1</v>
      </c>
      <c r="AK66" s="337" t="s">
        <v>201</v>
      </c>
      <c r="AL66" s="337" t="s">
        <v>201</v>
      </c>
      <c r="AM66" s="337" t="s">
        <v>515</v>
      </c>
      <c r="AN66" s="337" t="s">
        <v>515</v>
      </c>
      <c r="AO66" s="337" t="s">
        <v>515</v>
      </c>
      <c r="AP66" s="337" t="s">
        <v>515</v>
      </c>
    </row>
    <row r="67" spans="1:42">
      <c r="B67" s="324" t="s">
        <v>4</v>
      </c>
      <c r="C67" s="336">
        <v>239345</v>
      </c>
      <c r="D67" s="337">
        <v>57.3</v>
      </c>
      <c r="E67" s="336">
        <v>44929</v>
      </c>
      <c r="F67" s="337">
        <v>10.199999999999999</v>
      </c>
      <c r="G67" s="336">
        <v>11773</v>
      </c>
      <c r="H67" s="337">
        <v>0.8</v>
      </c>
      <c r="I67" s="336">
        <v>84617</v>
      </c>
      <c r="J67" s="337">
        <v>466.4</v>
      </c>
      <c r="K67" s="336">
        <v>10165</v>
      </c>
      <c r="L67" s="337" t="s">
        <v>553</v>
      </c>
      <c r="M67" s="336">
        <v>2616</v>
      </c>
      <c r="N67" s="337" t="s">
        <v>781</v>
      </c>
      <c r="O67" s="337">
        <v>784</v>
      </c>
      <c r="P67" s="337">
        <v>54.3</v>
      </c>
      <c r="Q67" s="336">
        <v>2982</v>
      </c>
      <c r="R67" s="337">
        <v>23.1</v>
      </c>
      <c r="S67" s="336">
        <v>10639</v>
      </c>
      <c r="T67" s="337">
        <v>57</v>
      </c>
      <c r="U67" s="336">
        <v>12225</v>
      </c>
      <c r="V67" s="337">
        <v>245</v>
      </c>
      <c r="W67" s="336">
        <v>22459</v>
      </c>
      <c r="X67" s="337">
        <v>25.1</v>
      </c>
      <c r="Y67" s="336">
        <v>1310</v>
      </c>
      <c r="Z67" s="337" t="s">
        <v>518</v>
      </c>
      <c r="AA67" s="336">
        <v>9665</v>
      </c>
      <c r="AB67" s="337">
        <v>9.6</v>
      </c>
      <c r="AC67" s="336">
        <v>13644</v>
      </c>
      <c r="AD67" s="337" t="s">
        <v>782</v>
      </c>
      <c r="AE67" s="336">
        <v>7823</v>
      </c>
      <c r="AF67" s="337" t="s">
        <v>783</v>
      </c>
      <c r="AG67" s="336">
        <v>1975</v>
      </c>
      <c r="AH67" s="337">
        <v>10.5</v>
      </c>
      <c r="AI67" s="336">
        <v>1739</v>
      </c>
      <c r="AJ67" s="337">
        <v>33.799999999999997</v>
      </c>
      <c r="AK67" s="337" t="s">
        <v>201</v>
      </c>
      <c r="AL67" s="337" t="s">
        <v>201</v>
      </c>
      <c r="AM67" s="337" t="s">
        <v>515</v>
      </c>
      <c r="AN67" s="337" t="s">
        <v>515</v>
      </c>
      <c r="AO67" s="337" t="s">
        <v>515</v>
      </c>
      <c r="AP67" s="337" t="s">
        <v>515</v>
      </c>
    </row>
    <row r="68" spans="1:42">
      <c r="B68" s="324" t="s">
        <v>5</v>
      </c>
      <c r="C68" s="336">
        <v>275008</v>
      </c>
      <c r="D68" s="337" t="s">
        <v>552</v>
      </c>
      <c r="E68" s="336">
        <v>43590</v>
      </c>
      <c r="F68" s="337">
        <v>4.9000000000000004</v>
      </c>
      <c r="G68" s="336">
        <v>11851</v>
      </c>
      <c r="H68" s="337" t="s">
        <v>783</v>
      </c>
      <c r="I68" s="336">
        <v>10741</v>
      </c>
      <c r="J68" s="337" t="s">
        <v>784</v>
      </c>
      <c r="K68" s="336">
        <v>11622</v>
      </c>
      <c r="L68" s="337" t="s">
        <v>529</v>
      </c>
      <c r="M68" s="336">
        <v>3747</v>
      </c>
      <c r="N68" s="337" t="s">
        <v>781</v>
      </c>
      <c r="O68" s="337">
        <v>642</v>
      </c>
      <c r="P68" s="337">
        <v>14.8</v>
      </c>
      <c r="Q68" s="336">
        <v>1521</v>
      </c>
      <c r="R68" s="337">
        <v>55</v>
      </c>
      <c r="S68" s="336">
        <v>47687</v>
      </c>
      <c r="T68" s="337" t="s">
        <v>785</v>
      </c>
      <c r="U68" s="336">
        <v>9307</v>
      </c>
      <c r="V68" s="337">
        <v>261.2</v>
      </c>
      <c r="W68" s="336">
        <v>35676</v>
      </c>
      <c r="X68" s="337" t="s">
        <v>668</v>
      </c>
      <c r="Y68" s="337">
        <v>354</v>
      </c>
      <c r="Z68" s="337" t="s">
        <v>340</v>
      </c>
      <c r="AA68" s="336">
        <v>7088</v>
      </c>
      <c r="AB68" s="337">
        <v>13.2</v>
      </c>
      <c r="AC68" s="336">
        <v>28411</v>
      </c>
      <c r="AD68" s="337">
        <v>7</v>
      </c>
      <c r="AE68" s="336">
        <v>57327</v>
      </c>
      <c r="AF68" s="337">
        <v>57.3</v>
      </c>
      <c r="AG68" s="336">
        <v>4048</v>
      </c>
      <c r="AH68" s="337">
        <v>0.7</v>
      </c>
      <c r="AI68" s="336">
        <v>1396</v>
      </c>
      <c r="AJ68" s="337">
        <v>19.8</v>
      </c>
      <c r="AK68" s="337" t="s">
        <v>201</v>
      </c>
      <c r="AL68" s="337" t="s">
        <v>201</v>
      </c>
      <c r="AM68" s="337" t="s">
        <v>515</v>
      </c>
      <c r="AN68" s="337" t="s">
        <v>515</v>
      </c>
      <c r="AO68" s="337" t="s">
        <v>515</v>
      </c>
      <c r="AP68" s="337" t="s">
        <v>515</v>
      </c>
    </row>
    <row r="69" spans="1:42">
      <c r="B69" s="324" t="s">
        <v>6</v>
      </c>
      <c r="C69" s="336">
        <v>461419</v>
      </c>
      <c r="D69" s="337">
        <v>7</v>
      </c>
      <c r="E69" s="336">
        <v>74148</v>
      </c>
      <c r="F69" s="337" t="s">
        <v>752</v>
      </c>
      <c r="G69" s="336">
        <v>14863</v>
      </c>
      <c r="H69" s="337" t="s">
        <v>335</v>
      </c>
      <c r="I69" s="336">
        <v>24068</v>
      </c>
      <c r="J69" s="337" t="s">
        <v>786</v>
      </c>
      <c r="K69" s="336">
        <v>19657</v>
      </c>
      <c r="L69" s="337" t="s">
        <v>528</v>
      </c>
      <c r="M69" s="336">
        <v>8381</v>
      </c>
      <c r="N69" s="337" t="s">
        <v>655</v>
      </c>
      <c r="O69" s="336">
        <v>1281</v>
      </c>
      <c r="P69" s="337">
        <v>3.4</v>
      </c>
      <c r="Q69" s="336">
        <v>2304</v>
      </c>
      <c r="R69" s="337">
        <v>10.7</v>
      </c>
      <c r="S69" s="336">
        <v>120534</v>
      </c>
      <c r="T69" s="337">
        <v>100.5</v>
      </c>
      <c r="U69" s="336">
        <v>3926</v>
      </c>
      <c r="V69" s="337" t="s">
        <v>783</v>
      </c>
      <c r="W69" s="336">
        <v>101568</v>
      </c>
      <c r="X69" s="337" t="s">
        <v>787</v>
      </c>
      <c r="Y69" s="337">
        <v>689</v>
      </c>
      <c r="Z69" s="337" t="s">
        <v>788</v>
      </c>
      <c r="AA69" s="336">
        <v>7967</v>
      </c>
      <c r="AB69" s="337">
        <v>18.3</v>
      </c>
      <c r="AC69" s="336">
        <v>21623</v>
      </c>
      <c r="AD69" s="337">
        <v>16.899999999999999</v>
      </c>
      <c r="AE69" s="336">
        <v>54073</v>
      </c>
      <c r="AF69" s="337">
        <v>73.099999999999994</v>
      </c>
      <c r="AG69" s="336">
        <v>3455</v>
      </c>
      <c r="AH69" s="337" t="s">
        <v>789</v>
      </c>
      <c r="AI69" s="336">
        <v>2882</v>
      </c>
      <c r="AJ69" s="337">
        <v>30.5</v>
      </c>
      <c r="AK69" s="337" t="s">
        <v>201</v>
      </c>
      <c r="AL69" s="337" t="s">
        <v>201</v>
      </c>
      <c r="AM69" s="337" t="s">
        <v>515</v>
      </c>
      <c r="AN69" s="337" t="s">
        <v>515</v>
      </c>
      <c r="AO69" s="337" t="s">
        <v>515</v>
      </c>
      <c r="AP69" s="337" t="s">
        <v>515</v>
      </c>
    </row>
    <row r="70" spans="1:42">
      <c r="B70" s="324" t="s">
        <v>7</v>
      </c>
      <c r="C70" s="336">
        <v>215499</v>
      </c>
      <c r="D70" s="337">
        <v>7.8</v>
      </c>
      <c r="E70" s="336">
        <v>55259</v>
      </c>
      <c r="F70" s="337">
        <v>1.7</v>
      </c>
      <c r="G70" s="336">
        <v>12084</v>
      </c>
      <c r="H70" s="337" t="s">
        <v>728</v>
      </c>
      <c r="I70" s="336">
        <v>29734</v>
      </c>
      <c r="J70" s="337">
        <v>6.8</v>
      </c>
      <c r="K70" s="336">
        <v>10939</v>
      </c>
      <c r="L70" s="337" t="s">
        <v>594</v>
      </c>
      <c r="M70" s="336">
        <v>4005</v>
      </c>
      <c r="N70" s="337" t="s">
        <v>631</v>
      </c>
      <c r="O70" s="336">
        <v>1362</v>
      </c>
      <c r="P70" s="337" t="s">
        <v>790</v>
      </c>
      <c r="Q70" s="336">
        <v>1407</v>
      </c>
      <c r="R70" s="337">
        <v>30.2</v>
      </c>
      <c r="S70" s="336">
        <v>15190</v>
      </c>
      <c r="T70" s="337">
        <v>26.2</v>
      </c>
      <c r="U70" s="336">
        <v>4274</v>
      </c>
      <c r="V70" s="337">
        <v>10.8</v>
      </c>
      <c r="W70" s="336">
        <v>40060</v>
      </c>
      <c r="X70" s="337">
        <v>22.4</v>
      </c>
      <c r="Y70" s="336">
        <v>2771</v>
      </c>
      <c r="Z70" s="337">
        <v>11.1</v>
      </c>
      <c r="AA70" s="336">
        <v>11033</v>
      </c>
      <c r="AB70" s="337">
        <v>6.7</v>
      </c>
      <c r="AC70" s="336">
        <v>13132</v>
      </c>
      <c r="AD70" s="337">
        <v>2.4</v>
      </c>
      <c r="AE70" s="336">
        <v>11720</v>
      </c>
      <c r="AF70" s="337">
        <v>32.9</v>
      </c>
      <c r="AG70" s="336">
        <v>1583</v>
      </c>
      <c r="AH70" s="337" t="s">
        <v>625</v>
      </c>
      <c r="AI70" s="337">
        <v>946</v>
      </c>
      <c r="AJ70" s="337" t="s">
        <v>587</v>
      </c>
      <c r="AK70" s="337" t="s">
        <v>201</v>
      </c>
      <c r="AL70" s="337" t="s">
        <v>201</v>
      </c>
      <c r="AM70" s="337" t="s">
        <v>515</v>
      </c>
      <c r="AN70" s="337" t="s">
        <v>515</v>
      </c>
      <c r="AO70" s="337" t="s">
        <v>515</v>
      </c>
      <c r="AP70" s="337" t="s">
        <v>515</v>
      </c>
    </row>
    <row r="71" spans="1:42">
      <c r="B71" s="324" t="s">
        <v>10</v>
      </c>
      <c r="C71" s="336">
        <v>275177</v>
      </c>
      <c r="D71" s="337">
        <v>1.1000000000000001</v>
      </c>
      <c r="E71" s="336">
        <v>76363</v>
      </c>
      <c r="F71" s="337">
        <v>2.7</v>
      </c>
      <c r="G71" s="336">
        <v>17062</v>
      </c>
      <c r="H71" s="337" t="s">
        <v>695</v>
      </c>
      <c r="I71" s="336">
        <v>41502</v>
      </c>
      <c r="J71" s="337">
        <v>2.2000000000000002</v>
      </c>
      <c r="K71" s="336">
        <v>14722</v>
      </c>
      <c r="L71" s="337" t="s">
        <v>731</v>
      </c>
      <c r="M71" s="336">
        <v>6160</v>
      </c>
      <c r="N71" s="337">
        <v>14.3</v>
      </c>
      <c r="O71" s="337">
        <v>691</v>
      </c>
      <c r="P71" s="337" t="s">
        <v>534</v>
      </c>
      <c r="Q71" s="336">
        <v>1997</v>
      </c>
      <c r="R71" s="337">
        <v>29.8</v>
      </c>
      <c r="S71" s="336">
        <v>11789</v>
      </c>
      <c r="T71" s="337" t="s">
        <v>564</v>
      </c>
      <c r="U71" s="336">
        <v>8991</v>
      </c>
      <c r="V71" s="337">
        <v>38.700000000000003</v>
      </c>
      <c r="W71" s="336">
        <v>38555</v>
      </c>
      <c r="X71" s="337" t="s">
        <v>523</v>
      </c>
      <c r="Y71" s="336">
        <v>2830</v>
      </c>
      <c r="Z71" s="337">
        <v>102.4</v>
      </c>
      <c r="AA71" s="336">
        <v>14952</v>
      </c>
      <c r="AB71" s="337">
        <v>2.2999999999999998</v>
      </c>
      <c r="AC71" s="336">
        <v>14264</v>
      </c>
      <c r="AD71" s="337">
        <v>0.3</v>
      </c>
      <c r="AE71" s="336">
        <v>19903</v>
      </c>
      <c r="AF71" s="337">
        <v>0.8</v>
      </c>
      <c r="AG71" s="336">
        <v>2694</v>
      </c>
      <c r="AH71" s="337" t="s">
        <v>581</v>
      </c>
      <c r="AI71" s="336">
        <v>2702</v>
      </c>
      <c r="AJ71" s="337">
        <v>79.8</v>
      </c>
      <c r="AK71" s="337" t="s">
        <v>201</v>
      </c>
      <c r="AL71" s="337" t="s">
        <v>201</v>
      </c>
      <c r="AM71" s="337" t="s">
        <v>515</v>
      </c>
      <c r="AN71" s="337" t="s">
        <v>515</v>
      </c>
      <c r="AO71" s="337" t="s">
        <v>515</v>
      </c>
      <c r="AP71" s="337" t="s">
        <v>515</v>
      </c>
    </row>
    <row r="72" spans="1:42">
      <c r="B72" s="324" t="s">
        <v>8</v>
      </c>
      <c r="C72" s="336">
        <v>312225</v>
      </c>
      <c r="D72" s="337" t="s">
        <v>791</v>
      </c>
      <c r="E72" s="336">
        <v>81971</v>
      </c>
      <c r="F72" s="337">
        <v>3.5</v>
      </c>
      <c r="G72" s="336">
        <v>40256</v>
      </c>
      <c r="H72" s="337">
        <v>7.8</v>
      </c>
      <c r="I72" s="336">
        <v>37587</v>
      </c>
      <c r="J72" s="337" t="s">
        <v>778</v>
      </c>
      <c r="K72" s="336">
        <v>12838</v>
      </c>
      <c r="L72" s="337">
        <v>0.3</v>
      </c>
      <c r="M72" s="336">
        <v>5141</v>
      </c>
      <c r="N72" s="337" t="s">
        <v>676</v>
      </c>
      <c r="O72" s="336">
        <v>1104</v>
      </c>
      <c r="P72" s="337">
        <v>34</v>
      </c>
      <c r="Q72" s="336">
        <v>3194</v>
      </c>
      <c r="R72" s="337" t="s">
        <v>792</v>
      </c>
      <c r="S72" s="336">
        <v>16699</v>
      </c>
      <c r="T72" s="337" t="s">
        <v>793</v>
      </c>
      <c r="U72" s="336">
        <v>16878</v>
      </c>
      <c r="V72" s="337">
        <v>18.600000000000001</v>
      </c>
      <c r="W72" s="336">
        <v>27975</v>
      </c>
      <c r="X72" s="337" t="s">
        <v>794</v>
      </c>
      <c r="Y72" s="336">
        <v>1660</v>
      </c>
      <c r="Z72" s="337" t="s">
        <v>795</v>
      </c>
      <c r="AA72" s="336">
        <v>35896</v>
      </c>
      <c r="AB72" s="337">
        <v>29.4</v>
      </c>
      <c r="AC72" s="336">
        <v>11524</v>
      </c>
      <c r="AD72" s="337">
        <v>6</v>
      </c>
      <c r="AE72" s="336">
        <v>12547</v>
      </c>
      <c r="AF72" s="337">
        <v>3.8</v>
      </c>
      <c r="AG72" s="336">
        <v>4367</v>
      </c>
      <c r="AH72" s="337" t="s">
        <v>618</v>
      </c>
      <c r="AI72" s="336">
        <v>2588</v>
      </c>
      <c r="AJ72" s="337" t="s">
        <v>628</v>
      </c>
      <c r="AK72" s="337" t="s">
        <v>201</v>
      </c>
      <c r="AL72" s="337" t="s">
        <v>201</v>
      </c>
      <c r="AM72" s="337" t="s">
        <v>515</v>
      </c>
      <c r="AN72" s="337" t="s">
        <v>515</v>
      </c>
      <c r="AO72" s="337" t="s">
        <v>515</v>
      </c>
      <c r="AP72" s="337" t="s">
        <v>515</v>
      </c>
    </row>
    <row r="73" spans="1:42">
      <c r="B73" s="324" t="s">
        <v>9</v>
      </c>
      <c r="C73" s="336">
        <v>96061</v>
      </c>
      <c r="D73" s="337" t="s">
        <v>524</v>
      </c>
      <c r="E73" s="336">
        <v>33370</v>
      </c>
      <c r="F73" s="337" t="s">
        <v>713</v>
      </c>
      <c r="G73" s="336">
        <v>3653</v>
      </c>
      <c r="H73" s="337" t="s">
        <v>660</v>
      </c>
      <c r="I73" s="336">
        <v>7072</v>
      </c>
      <c r="J73" s="337" t="s">
        <v>796</v>
      </c>
      <c r="K73" s="336">
        <v>3408</v>
      </c>
      <c r="L73" s="337" t="s">
        <v>740</v>
      </c>
      <c r="M73" s="336">
        <v>3310</v>
      </c>
      <c r="N73" s="337" t="s">
        <v>556</v>
      </c>
      <c r="O73" s="337">
        <v>549</v>
      </c>
      <c r="P73" s="337" t="s">
        <v>797</v>
      </c>
      <c r="Q73" s="336">
        <v>1330</v>
      </c>
      <c r="R73" s="337">
        <v>7.6</v>
      </c>
      <c r="S73" s="336">
        <v>2947</v>
      </c>
      <c r="T73" s="337" t="s">
        <v>798</v>
      </c>
      <c r="U73" s="336">
        <v>4334</v>
      </c>
      <c r="V73" s="337">
        <v>30.8</v>
      </c>
      <c r="W73" s="336">
        <v>11484</v>
      </c>
      <c r="X73" s="337" t="s">
        <v>715</v>
      </c>
      <c r="Y73" s="337">
        <v>684</v>
      </c>
      <c r="Z73" s="337">
        <v>158.1</v>
      </c>
      <c r="AA73" s="336">
        <v>6157</v>
      </c>
      <c r="AB73" s="337" t="s">
        <v>799</v>
      </c>
      <c r="AC73" s="336">
        <v>9741</v>
      </c>
      <c r="AD73" s="337">
        <v>18</v>
      </c>
      <c r="AE73" s="336">
        <v>5759</v>
      </c>
      <c r="AF73" s="337">
        <v>30.1</v>
      </c>
      <c r="AG73" s="336">
        <v>1134</v>
      </c>
      <c r="AH73" s="337">
        <v>4.2</v>
      </c>
      <c r="AI73" s="336">
        <v>1129</v>
      </c>
      <c r="AJ73" s="337">
        <v>107.2</v>
      </c>
      <c r="AK73" s="337" t="s">
        <v>201</v>
      </c>
      <c r="AL73" s="337" t="s">
        <v>201</v>
      </c>
      <c r="AM73" s="337" t="s">
        <v>515</v>
      </c>
      <c r="AN73" s="337" t="s">
        <v>515</v>
      </c>
      <c r="AO73" s="337" t="s">
        <v>515</v>
      </c>
      <c r="AP73" s="337" t="s">
        <v>515</v>
      </c>
    </row>
    <row r="74" spans="1:42">
      <c r="A74" s="324" t="s">
        <v>1220</v>
      </c>
      <c r="B74" s="324" t="s">
        <v>1215</v>
      </c>
      <c r="C74" s="336">
        <v>165907</v>
      </c>
      <c r="D74" s="337" t="s">
        <v>517</v>
      </c>
      <c r="E74" s="336">
        <v>48589</v>
      </c>
      <c r="F74" s="337">
        <v>2.8</v>
      </c>
      <c r="G74" s="336">
        <v>16399</v>
      </c>
      <c r="H74" s="337" t="s">
        <v>800</v>
      </c>
      <c r="I74" s="336">
        <v>19202</v>
      </c>
      <c r="J74" s="337" t="s">
        <v>589</v>
      </c>
      <c r="K74" s="336">
        <v>8097</v>
      </c>
      <c r="L74" s="337">
        <v>0.6</v>
      </c>
      <c r="M74" s="336">
        <v>6414</v>
      </c>
      <c r="N74" s="337">
        <v>20.399999999999999</v>
      </c>
      <c r="O74" s="337">
        <v>750</v>
      </c>
      <c r="P74" s="337">
        <v>2.2000000000000002</v>
      </c>
      <c r="Q74" s="336">
        <v>3231</v>
      </c>
      <c r="R74" s="337">
        <v>47.7</v>
      </c>
      <c r="S74" s="336">
        <v>10274</v>
      </c>
      <c r="T74" s="337">
        <v>16.899999999999999</v>
      </c>
      <c r="U74" s="336">
        <v>1574</v>
      </c>
      <c r="V74" s="337" t="s">
        <v>598</v>
      </c>
      <c r="W74" s="336">
        <v>23178</v>
      </c>
      <c r="X74" s="337" t="s">
        <v>801</v>
      </c>
      <c r="Y74" s="337">
        <v>353</v>
      </c>
      <c r="Z74" s="337">
        <v>10.7</v>
      </c>
      <c r="AA74" s="336">
        <v>5798</v>
      </c>
      <c r="AB74" s="337" t="s">
        <v>732</v>
      </c>
      <c r="AC74" s="336">
        <v>10364</v>
      </c>
      <c r="AD74" s="337">
        <v>14.7</v>
      </c>
      <c r="AE74" s="336">
        <v>7945</v>
      </c>
      <c r="AF74" s="337" t="s">
        <v>524</v>
      </c>
      <c r="AG74" s="336">
        <v>2276</v>
      </c>
      <c r="AH74" s="337">
        <v>101.1</v>
      </c>
      <c r="AI74" s="336">
        <v>1463</v>
      </c>
      <c r="AJ74" s="337">
        <v>83.1</v>
      </c>
      <c r="AK74" s="337" t="s">
        <v>201</v>
      </c>
      <c r="AL74" s="337" t="s">
        <v>201</v>
      </c>
      <c r="AM74" s="337" t="s">
        <v>515</v>
      </c>
      <c r="AN74" s="337" t="s">
        <v>515</v>
      </c>
      <c r="AO74" s="337" t="s">
        <v>515</v>
      </c>
      <c r="AP74" s="337" t="s">
        <v>515</v>
      </c>
    </row>
    <row r="75" spans="1:42">
      <c r="B75" s="324" t="s">
        <v>0</v>
      </c>
      <c r="C75" s="336">
        <v>132897</v>
      </c>
      <c r="D75" s="337" t="s">
        <v>564</v>
      </c>
      <c r="E75" s="336">
        <v>32630</v>
      </c>
      <c r="F75" s="337">
        <v>1.1000000000000001</v>
      </c>
      <c r="G75" s="336">
        <v>7044</v>
      </c>
      <c r="H75" s="337">
        <v>14.4</v>
      </c>
      <c r="I75" s="336">
        <v>13959</v>
      </c>
      <c r="J75" s="337">
        <v>3.1</v>
      </c>
      <c r="K75" s="336">
        <v>7335</v>
      </c>
      <c r="L75" s="337" t="s">
        <v>568</v>
      </c>
      <c r="M75" s="336">
        <v>4212</v>
      </c>
      <c r="N75" s="337">
        <v>8.6</v>
      </c>
      <c r="O75" s="337">
        <v>531</v>
      </c>
      <c r="P75" s="337" t="s">
        <v>571</v>
      </c>
      <c r="Q75" s="336">
        <v>2638</v>
      </c>
      <c r="R75" s="337" t="s">
        <v>594</v>
      </c>
      <c r="S75" s="336">
        <v>6086</v>
      </c>
      <c r="T75" s="337">
        <v>9.3000000000000007</v>
      </c>
      <c r="U75" s="336">
        <v>3127</v>
      </c>
      <c r="V75" s="337">
        <v>10.6</v>
      </c>
      <c r="W75" s="336">
        <v>21920</v>
      </c>
      <c r="X75" s="337" t="s">
        <v>792</v>
      </c>
      <c r="Y75" s="337">
        <v>558</v>
      </c>
      <c r="Z75" s="337" t="s">
        <v>802</v>
      </c>
      <c r="AA75" s="336">
        <v>6142</v>
      </c>
      <c r="AB75" s="337" t="s">
        <v>531</v>
      </c>
      <c r="AC75" s="336">
        <v>11995</v>
      </c>
      <c r="AD75" s="337">
        <v>18.2</v>
      </c>
      <c r="AE75" s="336">
        <v>10835</v>
      </c>
      <c r="AF75" s="337" t="s">
        <v>679</v>
      </c>
      <c r="AG75" s="336">
        <v>1936</v>
      </c>
      <c r="AH75" s="337">
        <v>44.5</v>
      </c>
      <c r="AI75" s="336">
        <v>1949</v>
      </c>
      <c r="AJ75" s="337">
        <v>2.5</v>
      </c>
      <c r="AK75" s="337" t="s">
        <v>201</v>
      </c>
      <c r="AL75" s="337" t="s">
        <v>201</v>
      </c>
      <c r="AM75" s="337" t="s">
        <v>515</v>
      </c>
      <c r="AN75" s="337" t="s">
        <v>515</v>
      </c>
      <c r="AO75" s="337" t="s">
        <v>515</v>
      </c>
      <c r="AP75" s="337" t="s">
        <v>515</v>
      </c>
    </row>
    <row r="76" spans="1:42">
      <c r="B76" s="324" t="s">
        <v>1</v>
      </c>
      <c r="C76" s="336">
        <v>252402</v>
      </c>
      <c r="D76" s="337">
        <v>1.7</v>
      </c>
      <c r="E76" s="336">
        <v>72252</v>
      </c>
      <c r="F76" s="337">
        <v>10.8</v>
      </c>
      <c r="G76" s="336">
        <v>10622</v>
      </c>
      <c r="H76" s="337" t="s">
        <v>548</v>
      </c>
      <c r="I76" s="336">
        <v>36903</v>
      </c>
      <c r="J76" s="337" t="s">
        <v>638</v>
      </c>
      <c r="K76" s="336">
        <v>14737</v>
      </c>
      <c r="L76" s="337">
        <v>5</v>
      </c>
      <c r="M76" s="336">
        <v>5438</v>
      </c>
      <c r="N76" s="337">
        <v>3.3</v>
      </c>
      <c r="O76" s="336">
        <v>1721</v>
      </c>
      <c r="P76" s="337" t="s">
        <v>520</v>
      </c>
      <c r="Q76" s="336">
        <v>2147</v>
      </c>
      <c r="R76" s="337" t="s">
        <v>337</v>
      </c>
      <c r="S76" s="336">
        <v>11760</v>
      </c>
      <c r="T76" s="337" t="s">
        <v>803</v>
      </c>
      <c r="U76" s="336">
        <v>3166</v>
      </c>
      <c r="V76" s="337" t="s">
        <v>594</v>
      </c>
      <c r="W76" s="336">
        <v>43866</v>
      </c>
      <c r="X76" s="337" t="s">
        <v>540</v>
      </c>
      <c r="Y76" s="337">
        <v>648</v>
      </c>
      <c r="Z76" s="337">
        <v>26.6</v>
      </c>
      <c r="AA76" s="336">
        <v>14516</v>
      </c>
      <c r="AB76" s="337">
        <v>16.100000000000001</v>
      </c>
      <c r="AC76" s="336">
        <v>15583</v>
      </c>
      <c r="AD76" s="337">
        <v>18.600000000000001</v>
      </c>
      <c r="AE76" s="336">
        <v>14701</v>
      </c>
      <c r="AF76" s="337">
        <v>2.5</v>
      </c>
      <c r="AG76" s="336">
        <v>2355</v>
      </c>
      <c r="AH76" s="337" t="s">
        <v>626</v>
      </c>
      <c r="AI76" s="336">
        <v>1987</v>
      </c>
      <c r="AJ76" s="337">
        <v>33.4</v>
      </c>
      <c r="AK76" s="337" t="s">
        <v>201</v>
      </c>
      <c r="AL76" s="337" t="s">
        <v>201</v>
      </c>
      <c r="AM76" s="337" t="s">
        <v>515</v>
      </c>
      <c r="AN76" s="337" t="s">
        <v>515</v>
      </c>
      <c r="AO76" s="337" t="s">
        <v>515</v>
      </c>
      <c r="AP76" s="337" t="s">
        <v>515</v>
      </c>
    </row>
    <row r="77" spans="1:42">
      <c r="B77" s="324" t="s">
        <v>414</v>
      </c>
      <c r="C77" s="336">
        <v>369489</v>
      </c>
      <c r="D77" s="337" t="s">
        <v>804</v>
      </c>
      <c r="E77" s="336">
        <v>140171</v>
      </c>
      <c r="F77" s="337">
        <v>5</v>
      </c>
      <c r="G77" s="336">
        <v>17756</v>
      </c>
      <c r="H77" s="337">
        <v>1.4</v>
      </c>
      <c r="I77" s="336">
        <v>70943</v>
      </c>
      <c r="J77" s="337" t="s">
        <v>805</v>
      </c>
      <c r="K77" s="336">
        <v>14393</v>
      </c>
      <c r="L77" s="337">
        <v>18.3</v>
      </c>
      <c r="M77" s="336">
        <v>8098</v>
      </c>
      <c r="N77" s="337" t="s">
        <v>608</v>
      </c>
      <c r="O77" s="336">
        <v>2560</v>
      </c>
      <c r="P77" s="337" t="s">
        <v>557</v>
      </c>
      <c r="Q77" s="336">
        <v>2301</v>
      </c>
      <c r="R77" s="337" t="s">
        <v>732</v>
      </c>
      <c r="S77" s="336">
        <v>11877</v>
      </c>
      <c r="T77" s="337" t="s">
        <v>806</v>
      </c>
      <c r="U77" s="336">
        <v>4968</v>
      </c>
      <c r="V77" s="337">
        <v>12.9</v>
      </c>
      <c r="W77" s="336">
        <v>40212</v>
      </c>
      <c r="X77" s="337" t="s">
        <v>544</v>
      </c>
      <c r="Y77" s="336">
        <v>1823</v>
      </c>
      <c r="Z77" s="337">
        <v>60.9</v>
      </c>
      <c r="AA77" s="336">
        <v>29041</v>
      </c>
      <c r="AB77" s="337">
        <v>12.9</v>
      </c>
      <c r="AC77" s="336">
        <v>12365</v>
      </c>
      <c r="AD77" s="337">
        <v>7.3</v>
      </c>
      <c r="AE77" s="336">
        <v>9209</v>
      </c>
      <c r="AF77" s="337" t="s">
        <v>807</v>
      </c>
      <c r="AG77" s="336">
        <v>2206</v>
      </c>
      <c r="AH77" s="337" t="s">
        <v>808</v>
      </c>
      <c r="AI77" s="336">
        <v>1566</v>
      </c>
      <c r="AJ77" s="337">
        <v>9.6999999999999993</v>
      </c>
      <c r="AK77" s="337" t="s">
        <v>201</v>
      </c>
      <c r="AL77" s="337" t="s">
        <v>201</v>
      </c>
      <c r="AM77" s="337" t="s">
        <v>515</v>
      </c>
      <c r="AN77" s="337" t="s">
        <v>515</v>
      </c>
      <c r="AO77" s="337" t="s">
        <v>515</v>
      </c>
      <c r="AP77" s="337" t="s">
        <v>515</v>
      </c>
    </row>
    <row r="78" spans="1:42">
      <c r="B78" s="324" t="s">
        <v>3</v>
      </c>
      <c r="C78" s="336">
        <v>409694</v>
      </c>
      <c r="D78" s="337">
        <v>14</v>
      </c>
      <c r="E78" s="336">
        <v>93571</v>
      </c>
      <c r="F78" s="337">
        <v>14.4</v>
      </c>
      <c r="G78" s="336">
        <v>19975</v>
      </c>
      <c r="H78" s="337" t="s">
        <v>644</v>
      </c>
      <c r="I78" s="336">
        <v>90779</v>
      </c>
      <c r="J78" s="337">
        <v>82.3</v>
      </c>
      <c r="K78" s="336">
        <v>20279</v>
      </c>
      <c r="L78" s="337">
        <v>6.4</v>
      </c>
      <c r="M78" s="336">
        <v>10612</v>
      </c>
      <c r="N78" s="337" t="s">
        <v>792</v>
      </c>
      <c r="O78" s="337">
        <v>947</v>
      </c>
      <c r="P78" s="337" t="s">
        <v>527</v>
      </c>
      <c r="Q78" s="336">
        <v>4926</v>
      </c>
      <c r="R78" s="337" t="s">
        <v>809</v>
      </c>
      <c r="S78" s="336">
        <v>18520</v>
      </c>
      <c r="T78" s="337" t="s">
        <v>775</v>
      </c>
      <c r="U78" s="336">
        <v>4795</v>
      </c>
      <c r="V78" s="337" t="s">
        <v>683</v>
      </c>
      <c r="W78" s="336">
        <v>82393</v>
      </c>
      <c r="X78" s="337">
        <v>5</v>
      </c>
      <c r="Y78" s="336">
        <v>3153</v>
      </c>
      <c r="Z78" s="337">
        <v>87</v>
      </c>
      <c r="AA78" s="336">
        <v>20403</v>
      </c>
      <c r="AB78" s="337">
        <v>13.9</v>
      </c>
      <c r="AC78" s="336">
        <v>15487</v>
      </c>
      <c r="AD78" s="337">
        <v>2.8</v>
      </c>
      <c r="AE78" s="336">
        <v>18736</v>
      </c>
      <c r="AF78" s="337" t="s">
        <v>589</v>
      </c>
      <c r="AG78" s="336">
        <v>3380</v>
      </c>
      <c r="AH78" s="337">
        <v>0.7</v>
      </c>
      <c r="AI78" s="336">
        <v>1738</v>
      </c>
      <c r="AJ78" s="337" t="s">
        <v>335</v>
      </c>
      <c r="AK78" s="337" t="s">
        <v>201</v>
      </c>
      <c r="AL78" s="337" t="s">
        <v>201</v>
      </c>
      <c r="AM78" s="337" t="s">
        <v>515</v>
      </c>
      <c r="AN78" s="337" t="s">
        <v>515</v>
      </c>
      <c r="AO78" s="337" t="s">
        <v>515</v>
      </c>
      <c r="AP78" s="337" t="s">
        <v>515</v>
      </c>
    </row>
    <row r="79" spans="1:42">
      <c r="B79" s="324" t="s">
        <v>4</v>
      </c>
      <c r="C79" s="336">
        <v>173529</v>
      </c>
      <c r="D79" s="337" t="s">
        <v>810</v>
      </c>
      <c r="E79" s="336">
        <v>46266</v>
      </c>
      <c r="F79" s="337">
        <v>3</v>
      </c>
      <c r="G79" s="336">
        <v>12631</v>
      </c>
      <c r="H79" s="337">
        <v>7.3</v>
      </c>
      <c r="I79" s="336">
        <v>16995</v>
      </c>
      <c r="J79" s="337" t="s">
        <v>811</v>
      </c>
      <c r="K79" s="336">
        <v>12685</v>
      </c>
      <c r="L79" s="337">
        <v>24.8</v>
      </c>
      <c r="M79" s="336">
        <v>6844</v>
      </c>
      <c r="N79" s="337">
        <v>161.6</v>
      </c>
      <c r="O79" s="337">
        <v>890</v>
      </c>
      <c r="P79" s="337">
        <v>13.5</v>
      </c>
      <c r="Q79" s="336">
        <v>2588</v>
      </c>
      <c r="R79" s="337" t="s">
        <v>812</v>
      </c>
      <c r="S79" s="336">
        <v>5032</v>
      </c>
      <c r="T79" s="337" t="s">
        <v>813</v>
      </c>
      <c r="U79" s="336">
        <v>2286</v>
      </c>
      <c r="V79" s="337" t="s">
        <v>814</v>
      </c>
      <c r="W79" s="336">
        <v>20949</v>
      </c>
      <c r="X79" s="337" t="s">
        <v>649</v>
      </c>
      <c r="Y79" s="336">
        <v>2572</v>
      </c>
      <c r="Z79" s="337">
        <v>96.3</v>
      </c>
      <c r="AA79" s="336">
        <v>10442</v>
      </c>
      <c r="AB79" s="337">
        <v>8</v>
      </c>
      <c r="AC79" s="336">
        <v>14245</v>
      </c>
      <c r="AD79" s="337">
        <v>4.4000000000000004</v>
      </c>
      <c r="AE79" s="336">
        <v>16413</v>
      </c>
      <c r="AF79" s="337">
        <v>109.8</v>
      </c>
      <c r="AG79" s="336">
        <v>1423</v>
      </c>
      <c r="AH79" s="337" t="s">
        <v>675</v>
      </c>
      <c r="AI79" s="336">
        <v>1268</v>
      </c>
      <c r="AJ79" s="337" t="s">
        <v>815</v>
      </c>
      <c r="AK79" s="337" t="s">
        <v>201</v>
      </c>
      <c r="AL79" s="337" t="s">
        <v>201</v>
      </c>
      <c r="AM79" s="337" t="s">
        <v>515</v>
      </c>
      <c r="AN79" s="337" t="s">
        <v>515</v>
      </c>
      <c r="AO79" s="337" t="s">
        <v>515</v>
      </c>
      <c r="AP79" s="337" t="s">
        <v>515</v>
      </c>
    </row>
    <row r="80" spans="1:42">
      <c r="B80" s="324" t="s">
        <v>5</v>
      </c>
      <c r="C80" s="336">
        <v>274883</v>
      </c>
      <c r="D80" s="337" t="s">
        <v>816</v>
      </c>
      <c r="E80" s="336">
        <v>49117</v>
      </c>
      <c r="F80" s="337">
        <v>12.7</v>
      </c>
      <c r="G80" s="336">
        <v>11304</v>
      </c>
      <c r="H80" s="337" t="s">
        <v>520</v>
      </c>
      <c r="I80" s="336">
        <v>13344</v>
      </c>
      <c r="J80" s="337">
        <v>24.2</v>
      </c>
      <c r="K80" s="336">
        <v>14167</v>
      </c>
      <c r="L80" s="337">
        <v>21.9</v>
      </c>
      <c r="M80" s="336">
        <v>13087</v>
      </c>
      <c r="N80" s="337">
        <v>249.3</v>
      </c>
      <c r="O80" s="337">
        <v>668</v>
      </c>
      <c r="P80" s="337">
        <v>4</v>
      </c>
      <c r="Q80" s="336">
        <v>2094</v>
      </c>
      <c r="R80" s="337">
        <v>37.700000000000003</v>
      </c>
      <c r="S80" s="336">
        <v>39536</v>
      </c>
      <c r="T80" s="337" t="s">
        <v>817</v>
      </c>
      <c r="U80" s="336">
        <v>2576</v>
      </c>
      <c r="V80" s="337" t="s">
        <v>818</v>
      </c>
      <c r="W80" s="336">
        <v>34985</v>
      </c>
      <c r="X80" s="337" t="s">
        <v>560</v>
      </c>
      <c r="Y80" s="337">
        <v>565</v>
      </c>
      <c r="Z80" s="337">
        <v>59.6</v>
      </c>
      <c r="AA80" s="336">
        <v>9380</v>
      </c>
      <c r="AB80" s="337">
        <v>32.299999999999997</v>
      </c>
      <c r="AC80" s="336">
        <v>24951</v>
      </c>
      <c r="AD80" s="337" t="s">
        <v>819</v>
      </c>
      <c r="AE80" s="336">
        <v>54387</v>
      </c>
      <c r="AF80" s="337" t="s">
        <v>820</v>
      </c>
      <c r="AG80" s="336">
        <v>3152</v>
      </c>
      <c r="AH80" s="337" t="s">
        <v>802</v>
      </c>
      <c r="AI80" s="336">
        <v>1570</v>
      </c>
      <c r="AJ80" s="337">
        <v>12.5</v>
      </c>
      <c r="AK80" s="337" t="s">
        <v>201</v>
      </c>
      <c r="AL80" s="337" t="s">
        <v>201</v>
      </c>
      <c r="AM80" s="337" t="s">
        <v>515</v>
      </c>
      <c r="AN80" s="337" t="s">
        <v>515</v>
      </c>
      <c r="AO80" s="337" t="s">
        <v>515</v>
      </c>
      <c r="AP80" s="337" t="s">
        <v>515</v>
      </c>
    </row>
    <row r="81" spans="1:42">
      <c r="B81" s="324" t="s">
        <v>6</v>
      </c>
      <c r="C81" s="336">
        <v>494373</v>
      </c>
      <c r="D81" s="337">
        <v>7.1</v>
      </c>
      <c r="E81" s="336">
        <v>85729</v>
      </c>
      <c r="F81" s="337">
        <v>15.6</v>
      </c>
      <c r="G81" s="336">
        <v>14409</v>
      </c>
      <c r="H81" s="337" t="s">
        <v>804</v>
      </c>
      <c r="I81" s="336">
        <v>24022</v>
      </c>
      <c r="J81" s="337" t="s">
        <v>586</v>
      </c>
      <c r="K81" s="336">
        <v>22013</v>
      </c>
      <c r="L81" s="337">
        <v>12</v>
      </c>
      <c r="M81" s="336">
        <v>36001</v>
      </c>
      <c r="N81" s="337">
        <v>329.6</v>
      </c>
      <c r="O81" s="336">
        <v>1213</v>
      </c>
      <c r="P81" s="337" t="s">
        <v>528</v>
      </c>
      <c r="Q81" s="336">
        <v>1237</v>
      </c>
      <c r="R81" s="337" t="s">
        <v>821</v>
      </c>
      <c r="S81" s="336">
        <v>118629</v>
      </c>
      <c r="T81" s="337" t="s">
        <v>527</v>
      </c>
      <c r="U81" s="336">
        <v>3396</v>
      </c>
      <c r="V81" s="337" t="s">
        <v>731</v>
      </c>
      <c r="W81" s="336">
        <v>106386</v>
      </c>
      <c r="X81" s="337">
        <v>4.7</v>
      </c>
      <c r="Y81" s="336">
        <v>1345</v>
      </c>
      <c r="Z81" s="337">
        <v>95.2</v>
      </c>
      <c r="AA81" s="336">
        <v>10855</v>
      </c>
      <c r="AB81" s="337">
        <v>36.200000000000003</v>
      </c>
      <c r="AC81" s="336">
        <v>22965</v>
      </c>
      <c r="AD81" s="337">
        <v>6.2</v>
      </c>
      <c r="AE81" s="336">
        <v>37267</v>
      </c>
      <c r="AF81" s="337" t="s">
        <v>822</v>
      </c>
      <c r="AG81" s="336">
        <v>6229</v>
      </c>
      <c r="AH81" s="337">
        <v>80.3</v>
      </c>
      <c r="AI81" s="336">
        <v>2677</v>
      </c>
      <c r="AJ81" s="337" t="s">
        <v>680</v>
      </c>
      <c r="AK81" s="337" t="s">
        <v>201</v>
      </c>
      <c r="AL81" s="337" t="s">
        <v>201</v>
      </c>
      <c r="AM81" s="337" t="s">
        <v>515</v>
      </c>
      <c r="AN81" s="337" t="s">
        <v>515</v>
      </c>
      <c r="AO81" s="337" t="s">
        <v>515</v>
      </c>
      <c r="AP81" s="337" t="s">
        <v>515</v>
      </c>
    </row>
    <row r="82" spans="1:42">
      <c r="B82" s="324" t="s">
        <v>7</v>
      </c>
      <c r="C82" s="336">
        <v>203793</v>
      </c>
      <c r="D82" s="337" t="s">
        <v>342</v>
      </c>
      <c r="E82" s="336">
        <v>56630</v>
      </c>
      <c r="F82" s="337">
        <v>2.5</v>
      </c>
      <c r="G82" s="336">
        <v>10330</v>
      </c>
      <c r="H82" s="337" t="s">
        <v>823</v>
      </c>
      <c r="I82" s="336">
        <v>25991</v>
      </c>
      <c r="J82" s="337" t="s">
        <v>824</v>
      </c>
      <c r="K82" s="336">
        <v>12695</v>
      </c>
      <c r="L82" s="337">
        <v>16.100000000000001</v>
      </c>
      <c r="M82" s="336">
        <v>3579</v>
      </c>
      <c r="N82" s="337" t="s">
        <v>767</v>
      </c>
      <c r="O82" s="336">
        <v>1382</v>
      </c>
      <c r="P82" s="337">
        <v>1.5</v>
      </c>
      <c r="Q82" s="336">
        <v>1750</v>
      </c>
      <c r="R82" s="337">
        <v>24.4</v>
      </c>
      <c r="S82" s="336">
        <v>11599</v>
      </c>
      <c r="T82" s="337" t="s">
        <v>825</v>
      </c>
      <c r="U82" s="337" t="s">
        <v>515</v>
      </c>
      <c r="V82" s="337" t="s">
        <v>201</v>
      </c>
      <c r="W82" s="336">
        <v>33971</v>
      </c>
      <c r="X82" s="337" t="s">
        <v>826</v>
      </c>
      <c r="Y82" s="337">
        <v>975</v>
      </c>
      <c r="Z82" s="337" t="s">
        <v>827</v>
      </c>
      <c r="AA82" s="336">
        <v>11772</v>
      </c>
      <c r="AB82" s="337">
        <v>6.7</v>
      </c>
      <c r="AC82" s="336">
        <v>15842</v>
      </c>
      <c r="AD82" s="337">
        <v>20.6</v>
      </c>
      <c r="AE82" s="336">
        <v>14389</v>
      </c>
      <c r="AF82" s="337">
        <v>22.8</v>
      </c>
      <c r="AG82" s="336">
        <v>1588</v>
      </c>
      <c r="AH82" s="337">
        <v>0.3</v>
      </c>
      <c r="AI82" s="336">
        <v>1300</v>
      </c>
      <c r="AJ82" s="337">
        <v>37.4</v>
      </c>
      <c r="AK82" s="337" t="s">
        <v>201</v>
      </c>
      <c r="AL82" s="337" t="s">
        <v>201</v>
      </c>
      <c r="AM82" s="337" t="s">
        <v>515</v>
      </c>
      <c r="AN82" s="337" t="s">
        <v>515</v>
      </c>
      <c r="AO82" s="337" t="s">
        <v>515</v>
      </c>
      <c r="AP82" s="337" t="s">
        <v>515</v>
      </c>
    </row>
    <row r="83" spans="1:42">
      <c r="B83" s="324" t="s">
        <v>10</v>
      </c>
      <c r="C83" s="336">
        <v>288650</v>
      </c>
      <c r="D83" s="337">
        <v>4.9000000000000004</v>
      </c>
      <c r="E83" s="336">
        <v>85550</v>
      </c>
      <c r="F83" s="337">
        <v>12</v>
      </c>
      <c r="G83" s="336">
        <v>16593</v>
      </c>
      <c r="H83" s="337" t="s">
        <v>752</v>
      </c>
      <c r="I83" s="336">
        <v>44195</v>
      </c>
      <c r="J83" s="337">
        <v>6.5</v>
      </c>
      <c r="K83" s="336">
        <v>17248</v>
      </c>
      <c r="L83" s="337">
        <v>17.2</v>
      </c>
      <c r="M83" s="336">
        <v>5433</v>
      </c>
      <c r="N83" s="337" t="s">
        <v>539</v>
      </c>
      <c r="O83" s="337">
        <v>847</v>
      </c>
      <c r="P83" s="337">
        <v>22.6</v>
      </c>
      <c r="Q83" s="336">
        <v>2102</v>
      </c>
      <c r="R83" s="337">
        <v>5.3</v>
      </c>
      <c r="S83" s="336">
        <v>8901</v>
      </c>
      <c r="T83" s="337" t="s">
        <v>588</v>
      </c>
      <c r="U83" s="337" t="s">
        <v>515</v>
      </c>
      <c r="V83" s="337" t="s">
        <v>201</v>
      </c>
      <c r="W83" s="336">
        <v>46436</v>
      </c>
      <c r="X83" s="337">
        <v>20.399999999999999</v>
      </c>
      <c r="Y83" s="336">
        <v>2400</v>
      </c>
      <c r="Z83" s="337" t="s">
        <v>826</v>
      </c>
      <c r="AA83" s="336">
        <v>18899</v>
      </c>
      <c r="AB83" s="337">
        <v>26.4</v>
      </c>
      <c r="AC83" s="336">
        <v>16309</v>
      </c>
      <c r="AD83" s="337">
        <v>14.3</v>
      </c>
      <c r="AE83" s="336">
        <v>18715</v>
      </c>
      <c r="AF83" s="337" t="s">
        <v>828</v>
      </c>
      <c r="AG83" s="336">
        <v>2677</v>
      </c>
      <c r="AH83" s="337" t="s">
        <v>553</v>
      </c>
      <c r="AI83" s="336">
        <v>2345</v>
      </c>
      <c r="AJ83" s="337" t="s">
        <v>812</v>
      </c>
      <c r="AK83" s="337" t="s">
        <v>201</v>
      </c>
      <c r="AL83" s="337" t="s">
        <v>201</v>
      </c>
      <c r="AM83" s="337" t="s">
        <v>515</v>
      </c>
      <c r="AN83" s="337" t="s">
        <v>515</v>
      </c>
      <c r="AO83" s="337" t="s">
        <v>515</v>
      </c>
      <c r="AP83" s="337" t="s">
        <v>515</v>
      </c>
    </row>
    <row r="84" spans="1:42">
      <c r="B84" s="324" t="s">
        <v>8</v>
      </c>
      <c r="C84" s="336">
        <v>272146</v>
      </c>
      <c r="D84" s="337" t="s">
        <v>726</v>
      </c>
      <c r="E84" s="336">
        <v>85213</v>
      </c>
      <c r="F84" s="337">
        <v>4</v>
      </c>
      <c r="G84" s="336">
        <v>30431</v>
      </c>
      <c r="H84" s="337" t="s">
        <v>829</v>
      </c>
      <c r="I84" s="336">
        <v>30511</v>
      </c>
      <c r="J84" s="337" t="s">
        <v>783</v>
      </c>
      <c r="K84" s="336">
        <v>12460</v>
      </c>
      <c r="L84" s="337" t="s">
        <v>517</v>
      </c>
      <c r="M84" s="336">
        <v>3932</v>
      </c>
      <c r="N84" s="337" t="s">
        <v>687</v>
      </c>
      <c r="O84" s="336">
        <v>1087</v>
      </c>
      <c r="P84" s="337" t="s">
        <v>809</v>
      </c>
      <c r="Q84" s="336">
        <v>3225</v>
      </c>
      <c r="R84" s="337">
        <v>1</v>
      </c>
      <c r="S84" s="336">
        <v>7046</v>
      </c>
      <c r="T84" s="337" t="s">
        <v>830</v>
      </c>
      <c r="U84" s="337" t="s">
        <v>515</v>
      </c>
      <c r="V84" s="337" t="s">
        <v>201</v>
      </c>
      <c r="W84" s="336">
        <v>32289</v>
      </c>
      <c r="X84" s="337">
        <v>15.4</v>
      </c>
      <c r="Y84" s="336">
        <v>5005</v>
      </c>
      <c r="Z84" s="337">
        <v>201.5</v>
      </c>
      <c r="AA84" s="336">
        <v>28368</v>
      </c>
      <c r="AB84" s="337" t="s">
        <v>831</v>
      </c>
      <c r="AC84" s="336">
        <v>13088</v>
      </c>
      <c r="AD84" s="337">
        <v>13.6</v>
      </c>
      <c r="AE84" s="336">
        <v>13451</v>
      </c>
      <c r="AF84" s="337">
        <v>7.2</v>
      </c>
      <c r="AG84" s="336">
        <v>3595</v>
      </c>
      <c r="AH84" s="337" t="s">
        <v>569</v>
      </c>
      <c r="AI84" s="336">
        <v>2445</v>
      </c>
      <c r="AJ84" s="337" t="s">
        <v>677</v>
      </c>
      <c r="AK84" s="337" t="s">
        <v>201</v>
      </c>
      <c r="AL84" s="337" t="s">
        <v>201</v>
      </c>
      <c r="AM84" s="337" t="s">
        <v>515</v>
      </c>
      <c r="AN84" s="337" t="s">
        <v>515</v>
      </c>
      <c r="AO84" s="337" t="s">
        <v>515</v>
      </c>
      <c r="AP84" s="337" t="s">
        <v>515</v>
      </c>
    </row>
    <row r="85" spans="1:42">
      <c r="B85" s="324" t="s">
        <v>9</v>
      </c>
      <c r="C85" s="336">
        <v>114600</v>
      </c>
      <c r="D85" s="337">
        <v>19.3</v>
      </c>
      <c r="E85" s="336">
        <v>41663</v>
      </c>
      <c r="F85" s="337">
        <v>24.9</v>
      </c>
      <c r="G85" s="336">
        <v>6405</v>
      </c>
      <c r="H85" s="337">
        <v>75.3</v>
      </c>
      <c r="I85" s="336">
        <v>11444</v>
      </c>
      <c r="J85" s="337">
        <v>61.8</v>
      </c>
      <c r="K85" s="336">
        <v>4941</v>
      </c>
      <c r="L85" s="337">
        <v>45</v>
      </c>
      <c r="M85" s="336">
        <v>1510</v>
      </c>
      <c r="N85" s="337" t="s">
        <v>832</v>
      </c>
      <c r="O85" s="337">
        <v>586</v>
      </c>
      <c r="P85" s="337">
        <v>6.7</v>
      </c>
      <c r="Q85" s="336">
        <v>1811</v>
      </c>
      <c r="R85" s="337">
        <v>36.200000000000003</v>
      </c>
      <c r="S85" s="336">
        <v>3349</v>
      </c>
      <c r="T85" s="337">
        <v>13.6</v>
      </c>
      <c r="U85" s="337" t="s">
        <v>515</v>
      </c>
      <c r="V85" s="337" t="s">
        <v>201</v>
      </c>
      <c r="W85" s="336">
        <v>14231</v>
      </c>
      <c r="X85" s="337">
        <v>23.9</v>
      </c>
      <c r="Y85" s="336">
        <v>1322</v>
      </c>
      <c r="Z85" s="337">
        <v>93.3</v>
      </c>
      <c r="AA85" s="336">
        <v>8279</v>
      </c>
      <c r="AB85" s="337">
        <v>34.5</v>
      </c>
      <c r="AC85" s="336">
        <v>10796</v>
      </c>
      <c r="AD85" s="337">
        <v>10.8</v>
      </c>
      <c r="AE85" s="336">
        <v>6240</v>
      </c>
      <c r="AF85" s="337">
        <v>8.4</v>
      </c>
      <c r="AG85" s="336">
        <v>1200</v>
      </c>
      <c r="AH85" s="337">
        <v>5.8</v>
      </c>
      <c r="AI85" s="337">
        <v>823</v>
      </c>
      <c r="AJ85" s="337" t="s">
        <v>815</v>
      </c>
      <c r="AK85" s="337" t="s">
        <v>201</v>
      </c>
      <c r="AL85" s="337" t="s">
        <v>201</v>
      </c>
      <c r="AM85" s="337" t="s">
        <v>515</v>
      </c>
      <c r="AN85" s="337" t="s">
        <v>515</v>
      </c>
      <c r="AO85" s="337" t="s">
        <v>515</v>
      </c>
      <c r="AP85" s="337" t="s">
        <v>515</v>
      </c>
    </row>
    <row r="86" spans="1:42">
      <c r="A86" s="324" t="s">
        <v>1221</v>
      </c>
      <c r="B86" s="324" t="s">
        <v>1215</v>
      </c>
      <c r="C86" s="336">
        <v>200424</v>
      </c>
      <c r="D86" s="337">
        <v>20.8</v>
      </c>
      <c r="E86" s="336">
        <v>60920</v>
      </c>
      <c r="F86" s="337">
        <v>25.4</v>
      </c>
      <c r="G86" s="336">
        <v>18674</v>
      </c>
      <c r="H86" s="337">
        <v>13.9</v>
      </c>
      <c r="I86" s="336">
        <v>24287</v>
      </c>
      <c r="J86" s="337">
        <v>26.5</v>
      </c>
      <c r="K86" s="336">
        <v>9951</v>
      </c>
      <c r="L86" s="337">
        <v>22.9</v>
      </c>
      <c r="M86" s="336">
        <v>5866</v>
      </c>
      <c r="N86" s="337" t="s">
        <v>702</v>
      </c>
      <c r="O86" s="337">
        <v>746</v>
      </c>
      <c r="P86" s="337" t="s">
        <v>343</v>
      </c>
      <c r="Q86" s="336">
        <v>2965</v>
      </c>
      <c r="R86" s="337" t="s">
        <v>621</v>
      </c>
      <c r="S86" s="336">
        <v>7031</v>
      </c>
      <c r="T86" s="337" t="s">
        <v>833</v>
      </c>
      <c r="U86" s="337" t="s">
        <v>515</v>
      </c>
      <c r="V86" s="337" t="s">
        <v>201</v>
      </c>
      <c r="W86" s="336">
        <v>33260</v>
      </c>
      <c r="X86" s="337">
        <v>43.5</v>
      </c>
      <c r="Y86" s="336">
        <v>2777</v>
      </c>
      <c r="Z86" s="337">
        <v>686.7</v>
      </c>
      <c r="AA86" s="336">
        <v>9231</v>
      </c>
      <c r="AB86" s="337">
        <v>59.2</v>
      </c>
      <c r="AC86" s="336">
        <v>11457</v>
      </c>
      <c r="AD86" s="337">
        <v>10.5</v>
      </c>
      <c r="AE86" s="336">
        <v>10432</v>
      </c>
      <c r="AF86" s="337">
        <v>31.3</v>
      </c>
      <c r="AG86" s="336">
        <v>1581</v>
      </c>
      <c r="AH86" s="337" t="s">
        <v>834</v>
      </c>
      <c r="AI86" s="336">
        <v>1246</v>
      </c>
      <c r="AJ86" s="337" t="s">
        <v>577</v>
      </c>
      <c r="AK86" s="337" t="s">
        <v>201</v>
      </c>
      <c r="AL86" s="337" t="s">
        <v>201</v>
      </c>
      <c r="AM86" s="337" t="s">
        <v>515</v>
      </c>
      <c r="AN86" s="337" t="s">
        <v>515</v>
      </c>
      <c r="AO86" s="337" t="s">
        <v>515</v>
      </c>
      <c r="AP86" s="337" t="s">
        <v>515</v>
      </c>
    </row>
    <row r="87" spans="1:42">
      <c r="B87" s="324" t="s">
        <v>0</v>
      </c>
      <c r="C87" s="336">
        <v>193512</v>
      </c>
      <c r="D87" s="337">
        <v>45.6</v>
      </c>
      <c r="E87" s="336">
        <v>53707</v>
      </c>
      <c r="F87" s="337">
        <v>64.599999999999994</v>
      </c>
      <c r="G87" s="336">
        <v>11256</v>
      </c>
      <c r="H87" s="337">
        <v>59.8</v>
      </c>
      <c r="I87" s="336">
        <v>22663</v>
      </c>
      <c r="J87" s="337">
        <v>62.4</v>
      </c>
      <c r="K87" s="336">
        <v>10525</v>
      </c>
      <c r="L87" s="337">
        <v>43.5</v>
      </c>
      <c r="M87" s="336">
        <v>6099</v>
      </c>
      <c r="N87" s="337">
        <v>44.8</v>
      </c>
      <c r="O87" s="337">
        <v>608</v>
      </c>
      <c r="P87" s="337">
        <v>14.5</v>
      </c>
      <c r="Q87" s="336">
        <v>3361</v>
      </c>
      <c r="R87" s="337">
        <v>27.4</v>
      </c>
      <c r="S87" s="336">
        <v>6147</v>
      </c>
      <c r="T87" s="337">
        <v>1</v>
      </c>
      <c r="U87" s="337" t="s">
        <v>515</v>
      </c>
      <c r="V87" s="337" t="s">
        <v>201</v>
      </c>
      <c r="W87" s="336">
        <v>35729</v>
      </c>
      <c r="X87" s="337">
        <v>63</v>
      </c>
      <c r="Y87" s="336">
        <v>5314</v>
      </c>
      <c r="Z87" s="337">
        <v>852.3</v>
      </c>
      <c r="AA87" s="336">
        <v>11360</v>
      </c>
      <c r="AB87" s="337">
        <v>85</v>
      </c>
      <c r="AC87" s="336">
        <v>13210</v>
      </c>
      <c r="AD87" s="337">
        <v>10.1</v>
      </c>
      <c r="AE87" s="336">
        <v>11896</v>
      </c>
      <c r="AF87" s="337">
        <v>0.5</v>
      </c>
      <c r="AG87" s="336">
        <v>1763</v>
      </c>
      <c r="AH87" s="337" t="s">
        <v>533</v>
      </c>
      <c r="AI87" s="337">
        <v>878</v>
      </c>
      <c r="AJ87" s="337" t="s">
        <v>582</v>
      </c>
      <c r="AK87" s="337" t="s">
        <v>201</v>
      </c>
      <c r="AL87" s="337" t="s">
        <v>201</v>
      </c>
      <c r="AM87" s="337" t="s">
        <v>515</v>
      </c>
      <c r="AN87" s="337" t="s">
        <v>515</v>
      </c>
      <c r="AO87" s="337" t="s">
        <v>515</v>
      </c>
      <c r="AP87" s="337" t="s">
        <v>515</v>
      </c>
    </row>
    <row r="88" spans="1:42">
      <c r="B88" s="324" t="s">
        <v>1</v>
      </c>
      <c r="C88" s="336">
        <v>298245</v>
      </c>
      <c r="D88" s="337">
        <v>18.2</v>
      </c>
      <c r="E88" s="336">
        <v>101065</v>
      </c>
      <c r="F88" s="337">
        <v>39.9</v>
      </c>
      <c r="G88" s="336">
        <v>11599</v>
      </c>
      <c r="H88" s="337">
        <v>9.1999999999999993</v>
      </c>
      <c r="I88" s="336">
        <v>39242</v>
      </c>
      <c r="J88" s="337">
        <v>6.3</v>
      </c>
      <c r="K88" s="336">
        <v>16747</v>
      </c>
      <c r="L88" s="337">
        <v>13.6</v>
      </c>
      <c r="M88" s="336">
        <v>7752</v>
      </c>
      <c r="N88" s="337">
        <v>42.6</v>
      </c>
      <c r="O88" s="336">
        <v>1894</v>
      </c>
      <c r="P88" s="337">
        <v>10.1</v>
      </c>
      <c r="Q88" s="336">
        <v>4123</v>
      </c>
      <c r="R88" s="337">
        <v>92</v>
      </c>
      <c r="S88" s="336">
        <v>10928</v>
      </c>
      <c r="T88" s="337" t="s">
        <v>680</v>
      </c>
      <c r="U88" s="337" t="s">
        <v>515</v>
      </c>
      <c r="V88" s="337" t="s">
        <v>201</v>
      </c>
      <c r="W88" s="336">
        <v>49230</v>
      </c>
      <c r="X88" s="337">
        <v>12.2</v>
      </c>
      <c r="Y88" s="336">
        <v>5545</v>
      </c>
      <c r="Z88" s="337">
        <v>755.7</v>
      </c>
      <c r="AA88" s="336">
        <v>18586</v>
      </c>
      <c r="AB88" s="337">
        <v>28</v>
      </c>
      <c r="AC88" s="336">
        <v>15638</v>
      </c>
      <c r="AD88" s="337">
        <v>0.3</v>
      </c>
      <c r="AE88" s="336">
        <v>13120</v>
      </c>
      <c r="AF88" s="337" t="s">
        <v>778</v>
      </c>
      <c r="AG88" s="336">
        <v>1578</v>
      </c>
      <c r="AH88" s="337" t="s">
        <v>835</v>
      </c>
      <c r="AI88" s="336">
        <v>1934</v>
      </c>
      <c r="AJ88" s="337" t="s">
        <v>752</v>
      </c>
      <c r="AK88" s="337" t="s">
        <v>201</v>
      </c>
      <c r="AL88" s="337" t="s">
        <v>201</v>
      </c>
      <c r="AM88" s="337" t="s">
        <v>515</v>
      </c>
      <c r="AN88" s="337" t="s">
        <v>515</v>
      </c>
      <c r="AO88" s="337" t="s">
        <v>515</v>
      </c>
      <c r="AP88" s="337" t="s">
        <v>515</v>
      </c>
    </row>
    <row r="89" spans="1:42">
      <c r="B89" s="324" t="s">
        <v>414</v>
      </c>
      <c r="C89" s="336">
        <v>436940</v>
      </c>
      <c r="D89" s="337">
        <v>18.3</v>
      </c>
      <c r="E89" s="336">
        <v>171502</v>
      </c>
      <c r="F89" s="337">
        <v>22.4</v>
      </c>
      <c r="G89" s="336">
        <v>18003</v>
      </c>
      <c r="H89" s="337">
        <v>1.4</v>
      </c>
      <c r="I89" s="336">
        <v>76353</v>
      </c>
      <c r="J89" s="337">
        <v>7.6</v>
      </c>
      <c r="K89" s="336">
        <v>14798</v>
      </c>
      <c r="L89" s="337">
        <v>2.8</v>
      </c>
      <c r="M89" s="336">
        <v>5998</v>
      </c>
      <c r="N89" s="337" t="s">
        <v>836</v>
      </c>
      <c r="O89" s="336">
        <v>3128</v>
      </c>
      <c r="P89" s="337">
        <v>22.2</v>
      </c>
      <c r="Q89" s="336">
        <v>3448</v>
      </c>
      <c r="R89" s="337">
        <v>49.8</v>
      </c>
      <c r="S89" s="336">
        <v>13367</v>
      </c>
      <c r="T89" s="337">
        <v>12.5</v>
      </c>
      <c r="U89" s="336">
        <v>10460</v>
      </c>
      <c r="V89" s="337">
        <v>110.5</v>
      </c>
      <c r="W89" s="336">
        <v>48792</v>
      </c>
      <c r="X89" s="337">
        <v>21.3</v>
      </c>
      <c r="Y89" s="336">
        <v>4755</v>
      </c>
      <c r="Z89" s="337">
        <v>160.80000000000001</v>
      </c>
      <c r="AA89" s="336">
        <v>33123</v>
      </c>
      <c r="AB89" s="337">
        <v>14.1</v>
      </c>
      <c r="AC89" s="336">
        <v>14258</v>
      </c>
      <c r="AD89" s="337">
        <v>15.3</v>
      </c>
      <c r="AE89" s="336">
        <v>12413</v>
      </c>
      <c r="AF89" s="337">
        <v>34.799999999999997</v>
      </c>
      <c r="AG89" s="336">
        <v>2603</v>
      </c>
      <c r="AH89" s="337">
        <v>18</v>
      </c>
      <c r="AI89" s="336">
        <v>1487</v>
      </c>
      <c r="AJ89" s="337" t="s">
        <v>609</v>
      </c>
      <c r="AK89" s="336">
        <v>2452</v>
      </c>
      <c r="AL89" s="337" t="s">
        <v>201</v>
      </c>
      <c r="AM89" s="337" t="s">
        <v>515</v>
      </c>
      <c r="AN89" s="337" t="s">
        <v>515</v>
      </c>
      <c r="AO89" s="337" t="s">
        <v>515</v>
      </c>
      <c r="AP89" s="337" t="s">
        <v>515</v>
      </c>
    </row>
    <row r="90" spans="1:42">
      <c r="B90" s="324" t="s">
        <v>3</v>
      </c>
      <c r="C90" s="336">
        <v>418754</v>
      </c>
      <c r="D90" s="337">
        <v>2.2000000000000002</v>
      </c>
      <c r="E90" s="336">
        <v>103937</v>
      </c>
      <c r="F90" s="337">
        <v>11.1</v>
      </c>
      <c r="G90" s="336">
        <v>20523</v>
      </c>
      <c r="H90" s="337">
        <v>2.7</v>
      </c>
      <c r="I90" s="336">
        <v>92975</v>
      </c>
      <c r="J90" s="337">
        <v>2.4</v>
      </c>
      <c r="K90" s="336">
        <v>19210</v>
      </c>
      <c r="L90" s="337" t="s">
        <v>528</v>
      </c>
      <c r="M90" s="336">
        <v>5766</v>
      </c>
      <c r="N90" s="337" t="s">
        <v>837</v>
      </c>
      <c r="O90" s="337">
        <v>435</v>
      </c>
      <c r="P90" s="337" t="s">
        <v>838</v>
      </c>
      <c r="Q90" s="336">
        <v>5195</v>
      </c>
      <c r="R90" s="337">
        <v>5.5</v>
      </c>
      <c r="S90" s="336">
        <v>12560</v>
      </c>
      <c r="T90" s="337" t="s">
        <v>705</v>
      </c>
      <c r="U90" s="336">
        <v>21075</v>
      </c>
      <c r="V90" s="337">
        <v>339.5</v>
      </c>
      <c r="W90" s="336">
        <v>69330</v>
      </c>
      <c r="X90" s="337" t="s">
        <v>839</v>
      </c>
      <c r="Y90" s="336">
        <v>4900</v>
      </c>
      <c r="Z90" s="337">
        <v>55.4</v>
      </c>
      <c r="AA90" s="336">
        <v>23346</v>
      </c>
      <c r="AB90" s="337">
        <v>14.4</v>
      </c>
      <c r="AC90" s="336">
        <v>15508</v>
      </c>
      <c r="AD90" s="337">
        <v>0.1</v>
      </c>
      <c r="AE90" s="336">
        <v>16914</v>
      </c>
      <c r="AF90" s="337" t="s">
        <v>840</v>
      </c>
      <c r="AG90" s="336">
        <v>2812</v>
      </c>
      <c r="AH90" s="337" t="s">
        <v>599</v>
      </c>
      <c r="AI90" s="336">
        <v>1073</v>
      </c>
      <c r="AJ90" s="337" t="s">
        <v>841</v>
      </c>
      <c r="AK90" s="336">
        <v>3195</v>
      </c>
      <c r="AL90" s="337" t="s">
        <v>201</v>
      </c>
      <c r="AM90" s="337" t="s">
        <v>515</v>
      </c>
      <c r="AN90" s="337" t="s">
        <v>515</v>
      </c>
      <c r="AO90" s="337" t="s">
        <v>515</v>
      </c>
      <c r="AP90" s="337" t="s">
        <v>515</v>
      </c>
    </row>
    <row r="91" spans="1:42">
      <c r="B91" s="324" t="s">
        <v>4</v>
      </c>
      <c r="C91" s="336">
        <v>198413</v>
      </c>
      <c r="D91" s="337">
        <v>14.3</v>
      </c>
      <c r="E91" s="336">
        <v>59797</v>
      </c>
      <c r="F91" s="337">
        <v>29.2</v>
      </c>
      <c r="G91" s="336">
        <v>12113</v>
      </c>
      <c r="H91" s="337" t="s">
        <v>842</v>
      </c>
      <c r="I91" s="336">
        <v>15837</v>
      </c>
      <c r="J91" s="337" t="s">
        <v>739</v>
      </c>
      <c r="K91" s="336">
        <v>13235</v>
      </c>
      <c r="L91" s="337">
        <v>4.3</v>
      </c>
      <c r="M91" s="336">
        <v>6374</v>
      </c>
      <c r="N91" s="337" t="s">
        <v>750</v>
      </c>
      <c r="O91" s="337">
        <v>232</v>
      </c>
      <c r="P91" s="337" t="s">
        <v>843</v>
      </c>
      <c r="Q91" s="336">
        <v>2440</v>
      </c>
      <c r="R91" s="337" t="s">
        <v>615</v>
      </c>
      <c r="S91" s="336">
        <v>3445</v>
      </c>
      <c r="T91" s="337" t="s">
        <v>844</v>
      </c>
      <c r="U91" s="336">
        <v>12006</v>
      </c>
      <c r="V91" s="337">
        <v>425.2</v>
      </c>
      <c r="W91" s="336">
        <v>21303</v>
      </c>
      <c r="X91" s="337">
        <v>1.7</v>
      </c>
      <c r="Y91" s="336">
        <v>3640</v>
      </c>
      <c r="Z91" s="337">
        <v>41.5</v>
      </c>
      <c r="AA91" s="336">
        <v>11864</v>
      </c>
      <c r="AB91" s="337">
        <v>13.6</v>
      </c>
      <c r="AC91" s="336">
        <v>15284</v>
      </c>
      <c r="AD91" s="337">
        <v>7.3</v>
      </c>
      <c r="AE91" s="336">
        <v>14868</v>
      </c>
      <c r="AF91" s="337" t="s">
        <v>728</v>
      </c>
      <c r="AG91" s="336">
        <v>1877</v>
      </c>
      <c r="AH91" s="337">
        <v>31.9</v>
      </c>
      <c r="AI91" s="336">
        <v>1308</v>
      </c>
      <c r="AJ91" s="337">
        <v>3.2</v>
      </c>
      <c r="AK91" s="336">
        <v>2790</v>
      </c>
      <c r="AL91" s="337" t="s">
        <v>201</v>
      </c>
      <c r="AM91" s="337" t="s">
        <v>515</v>
      </c>
      <c r="AN91" s="337" t="s">
        <v>515</v>
      </c>
      <c r="AO91" s="337" t="s">
        <v>515</v>
      </c>
      <c r="AP91" s="337" t="s">
        <v>515</v>
      </c>
    </row>
    <row r="92" spans="1:42">
      <c r="B92" s="324" t="s">
        <v>5</v>
      </c>
      <c r="C92" s="336">
        <v>283379</v>
      </c>
      <c r="D92" s="337">
        <v>3.1</v>
      </c>
      <c r="E92" s="336">
        <v>58828</v>
      </c>
      <c r="F92" s="337">
        <v>19.8</v>
      </c>
      <c r="G92" s="336">
        <v>12046</v>
      </c>
      <c r="H92" s="337">
        <v>6.6</v>
      </c>
      <c r="I92" s="336">
        <v>15012</v>
      </c>
      <c r="J92" s="337">
        <v>12.5</v>
      </c>
      <c r="K92" s="336">
        <v>13912</v>
      </c>
      <c r="L92" s="337" t="s">
        <v>594</v>
      </c>
      <c r="M92" s="336">
        <v>3605</v>
      </c>
      <c r="N92" s="337" t="s">
        <v>845</v>
      </c>
      <c r="O92" s="337">
        <v>689</v>
      </c>
      <c r="P92" s="337">
        <v>3.1</v>
      </c>
      <c r="Q92" s="336">
        <v>2102</v>
      </c>
      <c r="R92" s="337">
        <v>0.4</v>
      </c>
      <c r="S92" s="336">
        <v>32534</v>
      </c>
      <c r="T92" s="337" t="s">
        <v>569</v>
      </c>
      <c r="U92" s="336">
        <v>15701</v>
      </c>
      <c r="V92" s="337">
        <v>509.5</v>
      </c>
      <c r="W92" s="336">
        <v>33411</v>
      </c>
      <c r="X92" s="337" t="s">
        <v>542</v>
      </c>
      <c r="Y92" s="336">
        <v>2991</v>
      </c>
      <c r="Z92" s="337">
        <v>429.4</v>
      </c>
      <c r="AA92" s="336">
        <v>10535</v>
      </c>
      <c r="AB92" s="337">
        <v>12.3</v>
      </c>
      <c r="AC92" s="336">
        <v>21969</v>
      </c>
      <c r="AD92" s="337" t="s">
        <v>846</v>
      </c>
      <c r="AE92" s="336">
        <v>51794</v>
      </c>
      <c r="AF92" s="337" t="s">
        <v>631</v>
      </c>
      <c r="AG92" s="336">
        <v>3626</v>
      </c>
      <c r="AH92" s="337">
        <v>15</v>
      </c>
      <c r="AI92" s="336">
        <v>1419</v>
      </c>
      <c r="AJ92" s="337" t="s">
        <v>579</v>
      </c>
      <c r="AK92" s="336">
        <v>3205</v>
      </c>
      <c r="AL92" s="337" t="s">
        <v>201</v>
      </c>
      <c r="AM92" s="337" t="s">
        <v>515</v>
      </c>
      <c r="AN92" s="337" t="s">
        <v>515</v>
      </c>
      <c r="AO92" s="337" t="s">
        <v>515</v>
      </c>
      <c r="AP92" s="337" t="s">
        <v>515</v>
      </c>
    </row>
    <row r="93" spans="1:42">
      <c r="B93" s="324" t="s">
        <v>6</v>
      </c>
      <c r="C93" s="336">
        <v>503872</v>
      </c>
      <c r="D93" s="337">
        <v>1.9</v>
      </c>
      <c r="E93" s="336">
        <v>99047</v>
      </c>
      <c r="F93" s="337">
        <v>15.5</v>
      </c>
      <c r="G93" s="336">
        <v>14913</v>
      </c>
      <c r="H93" s="337">
        <v>3.5</v>
      </c>
      <c r="I93" s="336">
        <v>22028</v>
      </c>
      <c r="J93" s="337" t="s">
        <v>725</v>
      </c>
      <c r="K93" s="336">
        <v>20575</v>
      </c>
      <c r="L93" s="337" t="s">
        <v>646</v>
      </c>
      <c r="M93" s="336">
        <v>8767</v>
      </c>
      <c r="N93" s="337" t="s">
        <v>847</v>
      </c>
      <c r="O93" s="336">
        <v>1250</v>
      </c>
      <c r="P93" s="337">
        <v>3.1</v>
      </c>
      <c r="Q93" s="336">
        <v>1935</v>
      </c>
      <c r="R93" s="337">
        <v>56.4</v>
      </c>
      <c r="S93" s="336">
        <v>113716</v>
      </c>
      <c r="T93" s="337" t="s">
        <v>842</v>
      </c>
      <c r="U93" s="336">
        <v>29055</v>
      </c>
      <c r="V93" s="337">
        <v>755.6</v>
      </c>
      <c r="W93" s="336">
        <v>104005</v>
      </c>
      <c r="X93" s="337" t="s">
        <v>518</v>
      </c>
      <c r="Y93" s="336">
        <v>2646</v>
      </c>
      <c r="Z93" s="337">
        <v>96.7</v>
      </c>
      <c r="AA93" s="336">
        <v>11855</v>
      </c>
      <c r="AB93" s="337">
        <v>9.1999999999999993</v>
      </c>
      <c r="AC93" s="336">
        <v>17826</v>
      </c>
      <c r="AD93" s="337" t="s">
        <v>848</v>
      </c>
      <c r="AE93" s="336">
        <v>43602</v>
      </c>
      <c r="AF93" s="337">
        <v>17</v>
      </c>
      <c r="AG93" s="336">
        <v>5586</v>
      </c>
      <c r="AH93" s="337" t="s">
        <v>682</v>
      </c>
      <c r="AI93" s="336">
        <v>3122</v>
      </c>
      <c r="AJ93" s="337">
        <v>16.600000000000001</v>
      </c>
      <c r="AK93" s="336">
        <v>3944</v>
      </c>
      <c r="AL93" s="337" t="s">
        <v>201</v>
      </c>
      <c r="AM93" s="337" t="s">
        <v>515</v>
      </c>
      <c r="AN93" s="337" t="s">
        <v>515</v>
      </c>
      <c r="AO93" s="337" t="s">
        <v>515</v>
      </c>
      <c r="AP93" s="337" t="s">
        <v>515</v>
      </c>
    </row>
    <row r="94" spans="1:42">
      <c r="B94" s="324" t="s">
        <v>7</v>
      </c>
      <c r="C94" s="336">
        <v>262246</v>
      </c>
      <c r="D94" s="337">
        <v>28.7</v>
      </c>
      <c r="E94" s="336">
        <v>70914</v>
      </c>
      <c r="F94" s="337">
        <v>25.2</v>
      </c>
      <c r="G94" s="336">
        <v>12838</v>
      </c>
      <c r="H94" s="337">
        <v>24.3</v>
      </c>
      <c r="I94" s="336">
        <v>25468</v>
      </c>
      <c r="J94" s="337" t="s">
        <v>686</v>
      </c>
      <c r="K94" s="336">
        <v>15432</v>
      </c>
      <c r="L94" s="337">
        <v>21.6</v>
      </c>
      <c r="M94" s="336">
        <v>6484</v>
      </c>
      <c r="N94" s="337">
        <v>81.2</v>
      </c>
      <c r="O94" s="336">
        <v>1951</v>
      </c>
      <c r="P94" s="337">
        <v>41.2</v>
      </c>
      <c r="Q94" s="336">
        <v>1814</v>
      </c>
      <c r="R94" s="337">
        <v>3.7</v>
      </c>
      <c r="S94" s="336">
        <v>16196</v>
      </c>
      <c r="T94" s="337">
        <v>39.6</v>
      </c>
      <c r="U94" s="336">
        <v>21228</v>
      </c>
      <c r="V94" s="337" t="s">
        <v>201</v>
      </c>
      <c r="W94" s="336">
        <v>38552</v>
      </c>
      <c r="X94" s="337">
        <v>13.5</v>
      </c>
      <c r="Y94" s="336">
        <v>4559</v>
      </c>
      <c r="Z94" s="337">
        <v>367.6</v>
      </c>
      <c r="AA94" s="336">
        <v>13049</v>
      </c>
      <c r="AB94" s="337">
        <v>10.8</v>
      </c>
      <c r="AC94" s="336">
        <v>11619</v>
      </c>
      <c r="AD94" s="337" t="s">
        <v>849</v>
      </c>
      <c r="AE94" s="336">
        <v>16694</v>
      </c>
      <c r="AF94" s="337">
        <v>16</v>
      </c>
      <c r="AG94" s="336">
        <v>1540</v>
      </c>
      <c r="AH94" s="337" t="s">
        <v>341</v>
      </c>
      <c r="AI94" s="336">
        <v>1341</v>
      </c>
      <c r="AJ94" s="337">
        <v>3.2</v>
      </c>
      <c r="AK94" s="336">
        <v>2567</v>
      </c>
      <c r="AL94" s="337" t="s">
        <v>201</v>
      </c>
      <c r="AM94" s="337" t="s">
        <v>515</v>
      </c>
      <c r="AN94" s="337" t="s">
        <v>515</v>
      </c>
      <c r="AO94" s="337" t="s">
        <v>515</v>
      </c>
      <c r="AP94" s="337" t="s">
        <v>515</v>
      </c>
    </row>
    <row r="95" spans="1:42">
      <c r="B95" s="324" t="s">
        <v>10</v>
      </c>
      <c r="C95" s="336">
        <v>297361</v>
      </c>
      <c r="D95" s="337">
        <v>3</v>
      </c>
      <c r="E95" s="336">
        <v>90797</v>
      </c>
      <c r="F95" s="337">
        <v>6.1</v>
      </c>
      <c r="G95" s="336">
        <v>16522</v>
      </c>
      <c r="H95" s="337" t="s">
        <v>807</v>
      </c>
      <c r="I95" s="336">
        <v>39735</v>
      </c>
      <c r="J95" s="337" t="s">
        <v>541</v>
      </c>
      <c r="K95" s="336">
        <v>17073</v>
      </c>
      <c r="L95" s="337" t="s">
        <v>552</v>
      </c>
      <c r="M95" s="336">
        <v>8417</v>
      </c>
      <c r="N95" s="337">
        <v>54.9</v>
      </c>
      <c r="O95" s="337">
        <v>818</v>
      </c>
      <c r="P95" s="337" t="s">
        <v>545</v>
      </c>
      <c r="Q95" s="336">
        <v>2671</v>
      </c>
      <c r="R95" s="337">
        <v>27.1</v>
      </c>
      <c r="S95" s="336">
        <v>6355</v>
      </c>
      <c r="T95" s="337" t="s">
        <v>701</v>
      </c>
      <c r="U95" s="336">
        <v>22823</v>
      </c>
      <c r="V95" s="337" t="s">
        <v>201</v>
      </c>
      <c r="W95" s="336">
        <v>34140</v>
      </c>
      <c r="X95" s="337" t="s">
        <v>850</v>
      </c>
      <c r="Y95" s="336">
        <v>3587</v>
      </c>
      <c r="Z95" s="337">
        <v>49.5</v>
      </c>
      <c r="AA95" s="336">
        <v>17671</v>
      </c>
      <c r="AB95" s="337" t="s">
        <v>646</v>
      </c>
      <c r="AC95" s="336">
        <v>11097</v>
      </c>
      <c r="AD95" s="337" t="s">
        <v>576</v>
      </c>
      <c r="AE95" s="336">
        <v>19434</v>
      </c>
      <c r="AF95" s="337">
        <v>3.8</v>
      </c>
      <c r="AG95" s="336">
        <v>1792</v>
      </c>
      <c r="AH95" s="337" t="s">
        <v>578</v>
      </c>
      <c r="AI95" s="336">
        <v>1478</v>
      </c>
      <c r="AJ95" s="337" t="s">
        <v>851</v>
      </c>
      <c r="AK95" s="336">
        <v>2951</v>
      </c>
      <c r="AL95" s="337" t="s">
        <v>201</v>
      </c>
      <c r="AM95" s="337" t="s">
        <v>515</v>
      </c>
      <c r="AN95" s="337" t="s">
        <v>515</v>
      </c>
      <c r="AO95" s="337" t="s">
        <v>515</v>
      </c>
      <c r="AP95" s="337" t="s">
        <v>515</v>
      </c>
    </row>
    <row r="96" spans="1:42">
      <c r="B96" s="324" t="s">
        <v>8</v>
      </c>
      <c r="C96" s="336">
        <v>344797</v>
      </c>
      <c r="D96" s="337">
        <v>26.7</v>
      </c>
      <c r="E96" s="336">
        <v>102077</v>
      </c>
      <c r="F96" s="337">
        <v>19.8</v>
      </c>
      <c r="G96" s="336">
        <v>32855</v>
      </c>
      <c r="H96" s="337">
        <v>8</v>
      </c>
      <c r="I96" s="336">
        <v>40149</v>
      </c>
      <c r="J96" s="337">
        <v>31.6</v>
      </c>
      <c r="K96" s="336">
        <v>11912</v>
      </c>
      <c r="L96" s="337" t="s">
        <v>852</v>
      </c>
      <c r="M96" s="336">
        <v>9014</v>
      </c>
      <c r="N96" s="337">
        <v>129.19999999999999</v>
      </c>
      <c r="O96" s="337">
        <v>885</v>
      </c>
      <c r="P96" s="337" t="s">
        <v>785</v>
      </c>
      <c r="Q96" s="336">
        <v>3314</v>
      </c>
      <c r="R96" s="337">
        <v>2.8</v>
      </c>
      <c r="S96" s="336">
        <v>11617</v>
      </c>
      <c r="T96" s="337">
        <v>64.900000000000006</v>
      </c>
      <c r="U96" s="336">
        <v>22297</v>
      </c>
      <c r="V96" s="337" t="s">
        <v>201</v>
      </c>
      <c r="W96" s="336">
        <v>38831</v>
      </c>
      <c r="X96" s="337">
        <v>20.3</v>
      </c>
      <c r="Y96" s="336">
        <v>4763</v>
      </c>
      <c r="Z96" s="337" t="s">
        <v>631</v>
      </c>
      <c r="AA96" s="336">
        <v>34985</v>
      </c>
      <c r="AB96" s="337">
        <v>23.3</v>
      </c>
      <c r="AC96" s="336">
        <v>10703</v>
      </c>
      <c r="AD96" s="337" t="s">
        <v>800</v>
      </c>
      <c r="AE96" s="336">
        <v>12496</v>
      </c>
      <c r="AF96" s="337" t="s">
        <v>680</v>
      </c>
      <c r="AG96" s="336">
        <v>3709</v>
      </c>
      <c r="AH96" s="337">
        <v>3.2</v>
      </c>
      <c r="AI96" s="336">
        <v>2179</v>
      </c>
      <c r="AJ96" s="337" t="s">
        <v>600</v>
      </c>
      <c r="AK96" s="336">
        <v>3011</v>
      </c>
      <c r="AL96" s="337" t="s">
        <v>201</v>
      </c>
      <c r="AM96" s="337" t="s">
        <v>515</v>
      </c>
      <c r="AN96" s="337" t="s">
        <v>515</v>
      </c>
      <c r="AO96" s="337" t="s">
        <v>515</v>
      </c>
      <c r="AP96" s="337" t="s">
        <v>515</v>
      </c>
    </row>
    <row r="97" spans="1:42">
      <c r="B97" s="324" t="s">
        <v>9</v>
      </c>
      <c r="C97" s="336">
        <v>150192</v>
      </c>
      <c r="D97" s="337">
        <v>31.1</v>
      </c>
      <c r="E97" s="336">
        <v>51952</v>
      </c>
      <c r="F97" s="337">
        <v>24.7</v>
      </c>
      <c r="G97" s="337">
        <v>813</v>
      </c>
      <c r="H97" s="337" t="s">
        <v>853</v>
      </c>
      <c r="I97" s="336">
        <v>13640</v>
      </c>
      <c r="J97" s="337">
        <v>19.2</v>
      </c>
      <c r="K97" s="336">
        <v>5472</v>
      </c>
      <c r="L97" s="337">
        <v>10.7</v>
      </c>
      <c r="M97" s="336">
        <v>1371</v>
      </c>
      <c r="N97" s="337" t="s">
        <v>625</v>
      </c>
      <c r="O97" s="337">
        <v>735</v>
      </c>
      <c r="P97" s="337">
        <v>25.4</v>
      </c>
      <c r="Q97" s="336">
        <v>2071</v>
      </c>
      <c r="R97" s="337">
        <v>14.4</v>
      </c>
      <c r="S97" s="336">
        <v>3103</v>
      </c>
      <c r="T97" s="337" t="s">
        <v>854</v>
      </c>
      <c r="U97" s="336">
        <v>17792</v>
      </c>
      <c r="V97" s="337" t="s">
        <v>201</v>
      </c>
      <c r="W97" s="336">
        <v>17448</v>
      </c>
      <c r="X97" s="337">
        <v>22.6</v>
      </c>
      <c r="Y97" s="336">
        <v>1695</v>
      </c>
      <c r="Z97" s="337">
        <v>28.2</v>
      </c>
      <c r="AA97" s="336">
        <v>12542</v>
      </c>
      <c r="AB97" s="337">
        <v>51.5</v>
      </c>
      <c r="AC97" s="336">
        <v>8528</v>
      </c>
      <c r="AD97" s="337" t="s">
        <v>831</v>
      </c>
      <c r="AE97" s="336">
        <v>8811</v>
      </c>
      <c r="AF97" s="337">
        <v>41.2</v>
      </c>
      <c r="AG97" s="336">
        <v>1275</v>
      </c>
      <c r="AH97" s="337">
        <v>6.3</v>
      </c>
      <c r="AI97" s="336">
        <v>1095</v>
      </c>
      <c r="AJ97" s="337">
        <v>33</v>
      </c>
      <c r="AK97" s="336">
        <v>1849</v>
      </c>
      <c r="AL97" s="337" t="s">
        <v>201</v>
      </c>
      <c r="AM97" s="337" t="s">
        <v>515</v>
      </c>
      <c r="AN97" s="337" t="s">
        <v>515</v>
      </c>
      <c r="AO97" s="337" t="s">
        <v>515</v>
      </c>
      <c r="AP97" s="337" t="s">
        <v>515</v>
      </c>
    </row>
    <row r="98" spans="1:42">
      <c r="A98" s="324" t="s">
        <v>1222</v>
      </c>
      <c r="B98" s="324" t="s">
        <v>1215</v>
      </c>
      <c r="C98" s="336">
        <v>205490</v>
      </c>
      <c r="D98" s="337">
        <v>2.5</v>
      </c>
      <c r="E98" s="336">
        <v>66124</v>
      </c>
      <c r="F98" s="337">
        <v>8.5</v>
      </c>
      <c r="G98" s="336">
        <v>18929</v>
      </c>
      <c r="H98" s="337">
        <v>1.4</v>
      </c>
      <c r="I98" s="336">
        <v>21628</v>
      </c>
      <c r="J98" s="337" t="s">
        <v>600</v>
      </c>
      <c r="K98" s="336">
        <v>8239</v>
      </c>
      <c r="L98" s="337" t="s">
        <v>855</v>
      </c>
      <c r="M98" s="337">
        <v>760</v>
      </c>
      <c r="N98" s="337" t="s">
        <v>856</v>
      </c>
      <c r="O98" s="337">
        <v>845</v>
      </c>
      <c r="P98" s="337">
        <v>13.3</v>
      </c>
      <c r="Q98" s="336">
        <v>3897</v>
      </c>
      <c r="R98" s="337">
        <v>31.4</v>
      </c>
      <c r="S98" s="336">
        <v>5081</v>
      </c>
      <c r="T98" s="337" t="s">
        <v>857</v>
      </c>
      <c r="U98" s="336">
        <v>12090</v>
      </c>
      <c r="V98" s="337" t="s">
        <v>201</v>
      </c>
      <c r="W98" s="336">
        <v>31198</v>
      </c>
      <c r="X98" s="337" t="s">
        <v>858</v>
      </c>
      <c r="Y98" s="336">
        <v>2546</v>
      </c>
      <c r="Z98" s="337" t="s">
        <v>725</v>
      </c>
      <c r="AA98" s="336">
        <v>9835</v>
      </c>
      <c r="AB98" s="337">
        <v>6.5</v>
      </c>
      <c r="AC98" s="336">
        <v>7546</v>
      </c>
      <c r="AD98" s="337" t="s">
        <v>859</v>
      </c>
      <c r="AE98" s="336">
        <v>12134</v>
      </c>
      <c r="AF98" s="337">
        <v>16.3</v>
      </c>
      <c r="AG98" s="336">
        <v>1482</v>
      </c>
      <c r="AH98" s="337" t="s">
        <v>672</v>
      </c>
      <c r="AI98" s="337">
        <v>939</v>
      </c>
      <c r="AJ98" s="337" t="s">
        <v>692</v>
      </c>
      <c r="AK98" s="336">
        <v>2217</v>
      </c>
      <c r="AL98" s="337" t="s">
        <v>201</v>
      </c>
      <c r="AM98" s="337" t="s">
        <v>515</v>
      </c>
      <c r="AN98" s="337" t="s">
        <v>515</v>
      </c>
      <c r="AO98" s="337" t="s">
        <v>515</v>
      </c>
      <c r="AP98" s="337" t="s">
        <v>515</v>
      </c>
    </row>
    <row r="99" spans="1:42">
      <c r="B99" s="324" t="s">
        <v>0</v>
      </c>
      <c r="C99" s="336">
        <v>168178</v>
      </c>
      <c r="D99" s="337" t="s">
        <v>740</v>
      </c>
      <c r="E99" s="336">
        <v>45437</v>
      </c>
      <c r="F99" s="337" t="s">
        <v>860</v>
      </c>
      <c r="G99" s="336">
        <v>8518</v>
      </c>
      <c r="H99" s="337" t="s">
        <v>861</v>
      </c>
      <c r="I99" s="336">
        <v>12943</v>
      </c>
      <c r="J99" s="337" t="s">
        <v>862</v>
      </c>
      <c r="K99" s="336">
        <v>8059</v>
      </c>
      <c r="L99" s="337" t="s">
        <v>863</v>
      </c>
      <c r="M99" s="336">
        <v>5359</v>
      </c>
      <c r="N99" s="337" t="s">
        <v>711</v>
      </c>
      <c r="O99" s="337">
        <v>697</v>
      </c>
      <c r="P99" s="337">
        <v>14.6</v>
      </c>
      <c r="Q99" s="336">
        <v>1869</v>
      </c>
      <c r="R99" s="337" t="s">
        <v>864</v>
      </c>
      <c r="S99" s="336">
        <v>3062</v>
      </c>
      <c r="T99" s="337" t="s">
        <v>865</v>
      </c>
      <c r="U99" s="336">
        <v>17485</v>
      </c>
      <c r="V99" s="337" t="s">
        <v>201</v>
      </c>
      <c r="W99" s="336">
        <v>25905</v>
      </c>
      <c r="X99" s="337" t="s">
        <v>810</v>
      </c>
      <c r="Y99" s="336">
        <v>3800</v>
      </c>
      <c r="Z99" s="337" t="s">
        <v>757</v>
      </c>
      <c r="AA99" s="336">
        <v>9495</v>
      </c>
      <c r="AB99" s="337" t="s">
        <v>730</v>
      </c>
      <c r="AC99" s="336">
        <v>10668</v>
      </c>
      <c r="AD99" s="337" t="s">
        <v>749</v>
      </c>
      <c r="AE99" s="336">
        <v>9987</v>
      </c>
      <c r="AF99" s="337" t="s">
        <v>866</v>
      </c>
      <c r="AG99" s="336">
        <v>1196</v>
      </c>
      <c r="AH99" s="337" t="s">
        <v>705</v>
      </c>
      <c r="AI99" s="336">
        <v>1343</v>
      </c>
      <c r="AJ99" s="337">
        <v>53</v>
      </c>
      <c r="AK99" s="336">
        <v>2355</v>
      </c>
      <c r="AL99" s="337" t="s">
        <v>201</v>
      </c>
      <c r="AM99" s="337" t="s">
        <v>515</v>
      </c>
      <c r="AN99" s="337" t="s">
        <v>515</v>
      </c>
      <c r="AO99" s="337" t="s">
        <v>515</v>
      </c>
      <c r="AP99" s="337" t="s">
        <v>515</v>
      </c>
    </row>
    <row r="100" spans="1:42">
      <c r="B100" s="324" t="s">
        <v>1</v>
      </c>
      <c r="C100" s="336">
        <v>315496</v>
      </c>
      <c r="D100" s="337">
        <v>5.8</v>
      </c>
      <c r="E100" s="336">
        <v>102895</v>
      </c>
      <c r="F100" s="337">
        <v>1.8</v>
      </c>
      <c r="G100" s="336">
        <v>11413</v>
      </c>
      <c r="H100" s="337" t="s">
        <v>527</v>
      </c>
      <c r="I100" s="336">
        <v>42545</v>
      </c>
      <c r="J100" s="337">
        <v>8.4</v>
      </c>
      <c r="K100" s="336">
        <v>19254</v>
      </c>
      <c r="L100" s="337">
        <v>15</v>
      </c>
      <c r="M100" s="336">
        <v>6185</v>
      </c>
      <c r="N100" s="337" t="s">
        <v>707</v>
      </c>
      <c r="O100" s="336">
        <v>1642</v>
      </c>
      <c r="P100" s="337" t="s">
        <v>784</v>
      </c>
      <c r="Q100" s="336">
        <v>3841</v>
      </c>
      <c r="R100" s="337" t="s">
        <v>739</v>
      </c>
      <c r="S100" s="336">
        <v>10435</v>
      </c>
      <c r="T100" s="337" t="s">
        <v>542</v>
      </c>
      <c r="U100" s="336">
        <v>9959</v>
      </c>
      <c r="V100" s="337" t="s">
        <v>201</v>
      </c>
      <c r="W100" s="336">
        <v>49219</v>
      </c>
      <c r="X100" s="337" t="s">
        <v>816</v>
      </c>
      <c r="Y100" s="336">
        <v>3856</v>
      </c>
      <c r="Z100" s="337" t="s">
        <v>834</v>
      </c>
      <c r="AA100" s="336">
        <v>20451</v>
      </c>
      <c r="AB100" s="337">
        <v>10</v>
      </c>
      <c r="AC100" s="336">
        <v>12555</v>
      </c>
      <c r="AD100" s="337" t="s">
        <v>700</v>
      </c>
      <c r="AE100" s="336">
        <v>15030</v>
      </c>
      <c r="AF100" s="337">
        <v>14.6</v>
      </c>
      <c r="AG100" s="336">
        <v>1441</v>
      </c>
      <c r="AH100" s="337" t="s">
        <v>338</v>
      </c>
      <c r="AI100" s="336">
        <v>2306</v>
      </c>
      <c r="AJ100" s="337">
        <v>19.2</v>
      </c>
      <c r="AK100" s="336">
        <v>2469</v>
      </c>
      <c r="AL100" s="337" t="s">
        <v>201</v>
      </c>
      <c r="AM100" s="337" t="s">
        <v>515</v>
      </c>
      <c r="AN100" s="337" t="s">
        <v>515</v>
      </c>
      <c r="AO100" s="337" t="s">
        <v>515</v>
      </c>
      <c r="AP100" s="337" t="s">
        <v>515</v>
      </c>
    </row>
    <row r="101" spans="1:42">
      <c r="B101" s="324" t="s">
        <v>1214</v>
      </c>
      <c r="C101" s="336">
        <v>643748</v>
      </c>
      <c r="D101" s="337">
        <v>47.3</v>
      </c>
      <c r="E101" s="336">
        <v>201009</v>
      </c>
      <c r="F101" s="337">
        <v>17.2</v>
      </c>
      <c r="G101" s="336">
        <v>19188</v>
      </c>
      <c r="H101" s="337">
        <v>6.6</v>
      </c>
      <c r="I101" s="336">
        <v>263978</v>
      </c>
      <c r="J101" s="337">
        <v>245.7</v>
      </c>
      <c r="K101" s="336">
        <v>12991</v>
      </c>
      <c r="L101" s="337" t="s">
        <v>819</v>
      </c>
      <c r="M101" s="336">
        <v>11459</v>
      </c>
      <c r="N101" s="337">
        <v>91</v>
      </c>
      <c r="O101" s="336">
        <v>2816</v>
      </c>
      <c r="P101" s="337" t="s">
        <v>704</v>
      </c>
      <c r="Q101" s="336">
        <v>3306</v>
      </c>
      <c r="R101" s="337" t="s">
        <v>842</v>
      </c>
      <c r="S101" s="336">
        <v>11054</v>
      </c>
      <c r="T101" s="337" t="s">
        <v>570</v>
      </c>
      <c r="U101" s="337" t="s">
        <v>515</v>
      </c>
      <c r="V101" s="337" t="s">
        <v>201</v>
      </c>
      <c r="W101" s="336">
        <v>42409</v>
      </c>
      <c r="X101" s="337" t="s">
        <v>740</v>
      </c>
      <c r="Y101" s="336">
        <v>5670</v>
      </c>
      <c r="Z101" s="337">
        <v>19.2</v>
      </c>
      <c r="AA101" s="336">
        <v>44337</v>
      </c>
      <c r="AB101" s="337">
        <v>33.9</v>
      </c>
      <c r="AC101" s="336">
        <v>10015</v>
      </c>
      <c r="AD101" s="337" t="s">
        <v>867</v>
      </c>
      <c r="AE101" s="336">
        <v>9150</v>
      </c>
      <c r="AF101" s="337" t="s">
        <v>613</v>
      </c>
      <c r="AG101" s="336">
        <v>3155</v>
      </c>
      <c r="AH101" s="337">
        <v>21.2</v>
      </c>
      <c r="AI101" s="336">
        <v>1097</v>
      </c>
      <c r="AJ101" s="337" t="s">
        <v>868</v>
      </c>
      <c r="AK101" s="336">
        <v>2114</v>
      </c>
      <c r="AL101" s="337" t="s">
        <v>799</v>
      </c>
      <c r="AM101" s="337" t="s">
        <v>515</v>
      </c>
      <c r="AN101" s="337" t="s">
        <v>515</v>
      </c>
      <c r="AO101" s="337" t="s">
        <v>515</v>
      </c>
      <c r="AP101" s="337" t="s">
        <v>515</v>
      </c>
    </row>
    <row r="102" spans="1:42">
      <c r="B102" s="324" t="s">
        <v>3</v>
      </c>
      <c r="C102" s="336">
        <v>569555</v>
      </c>
      <c r="D102" s="337">
        <v>36</v>
      </c>
      <c r="E102" s="336">
        <v>147597</v>
      </c>
      <c r="F102" s="337">
        <v>42</v>
      </c>
      <c r="G102" s="336">
        <v>16897</v>
      </c>
      <c r="H102" s="337" t="s">
        <v>569</v>
      </c>
      <c r="I102" s="336">
        <v>208133</v>
      </c>
      <c r="J102" s="337">
        <v>123.9</v>
      </c>
      <c r="K102" s="336">
        <v>16881</v>
      </c>
      <c r="L102" s="337" t="s">
        <v>711</v>
      </c>
      <c r="M102" s="336">
        <v>13023</v>
      </c>
      <c r="N102" s="337">
        <v>125.9</v>
      </c>
      <c r="O102" s="337">
        <v>936</v>
      </c>
      <c r="P102" s="337">
        <v>115.2</v>
      </c>
      <c r="Q102" s="336">
        <v>3241</v>
      </c>
      <c r="R102" s="337" t="s">
        <v>869</v>
      </c>
      <c r="S102" s="336">
        <v>9415</v>
      </c>
      <c r="T102" s="337" t="s">
        <v>870</v>
      </c>
      <c r="U102" s="336">
        <v>9627</v>
      </c>
      <c r="V102" s="337" t="s">
        <v>871</v>
      </c>
      <c r="W102" s="336">
        <v>62834</v>
      </c>
      <c r="X102" s="337" t="s">
        <v>728</v>
      </c>
      <c r="Y102" s="336">
        <v>6537</v>
      </c>
      <c r="Z102" s="337">
        <v>33.4</v>
      </c>
      <c r="AA102" s="336">
        <v>33791</v>
      </c>
      <c r="AB102" s="337">
        <v>44.7</v>
      </c>
      <c r="AC102" s="336">
        <v>13020</v>
      </c>
      <c r="AD102" s="337" t="s">
        <v>866</v>
      </c>
      <c r="AE102" s="336">
        <v>13224</v>
      </c>
      <c r="AF102" s="337" t="s">
        <v>720</v>
      </c>
      <c r="AG102" s="336">
        <v>7864</v>
      </c>
      <c r="AH102" s="337">
        <v>179.7</v>
      </c>
      <c r="AI102" s="336">
        <v>1151</v>
      </c>
      <c r="AJ102" s="337">
        <v>7.3</v>
      </c>
      <c r="AK102" s="336">
        <v>5384</v>
      </c>
      <c r="AL102" s="337">
        <v>68.5</v>
      </c>
      <c r="AM102" s="337" t="s">
        <v>515</v>
      </c>
      <c r="AN102" s="337" t="s">
        <v>515</v>
      </c>
      <c r="AO102" s="337" t="s">
        <v>515</v>
      </c>
      <c r="AP102" s="337" t="s">
        <v>515</v>
      </c>
    </row>
    <row r="103" spans="1:42">
      <c r="B103" s="324" t="s">
        <v>4</v>
      </c>
      <c r="C103" s="336">
        <v>247320</v>
      </c>
      <c r="D103" s="337">
        <v>24.6</v>
      </c>
      <c r="E103" s="336">
        <v>66042</v>
      </c>
      <c r="F103" s="337">
        <v>10.4</v>
      </c>
      <c r="G103" s="336">
        <v>10103</v>
      </c>
      <c r="H103" s="337" t="s">
        <v>797</v>
      </c>
      <c r="I103" s="336">
        <v>46729</v>
      </c>
      <c r="J103" s="337">
        <v>195.1</v>
      </c>
      <c r="K103" s="336">
        <v>11678</v>
      </c>
      <c r="L103" s="337" t="s">
        <v>539</v>
      </c>
      <c r="M103" s="336">
        <v>10640</v>
      </c>
      <c r="N103" s="337">
        <v>66.900000000000006</v>
      </c>
      <c r="O103" s="337">
        <v>697</v>
      </c>
      <c r="P103" s="337">
        <v>200.4</v>
      </c>
      <c r="Q103" s="336">
        <v>2817</v>
      </c>
      <c r="R103" s="337">
        <v>15.5</v>
      </c>
      <c r="S103" s="336">
        <v>4111</v>
      </c>
      <c r="T103" s="337">
        <v>19.3</v>
      </c>
      <c r="U103" s="336">
        <v>23227</v>
      </c>
      <c r="V103" s="337">
        <v>93.5</v>
      </c>
      <c r="W103" s="336">
        <v>20402</v>
      </c>
      <c r="X103" s="337" t="s">
        <v>791</v>
      </c>
      <c r="Y103" s="336">
        <v>2803</v>
      </c>
      <c r="Z103" s="337" t="s">
        <v>765</v>
      </c>
      <c r="AA103" s="336">
        <v>12640</v>
      </c>
      <c r="AB103" s="337">
        <v>6.5</v>
      </c>
      <c r="AC103" s="336">
        <v>11572</v>
      </c>
      <c r="AD103" s="337" t="s">
        <v>861</v>
      </c>
      <c r="AE103" s="336">
        <v>15504</v>
      </c>
      <c r="AF103" s="337">
        <v>4.3</v>
      </c>
      <c r="AG103" s="336">
        <v>4473</v>
      </c>
      <c r="AH103" s="337">
        <v>138.30000000000001</v>
      </c>
      <c r="AI103" s="337">
        <v>837</v>
      </c>
      <c r="AJ103" s="337" t="s">
        <v>872</v>
      </c>
      <c r="AK103" s="336">
        <v>3045</v>
      </c>
      <c r="AL103" s="337">
        <v>9.1</v>
      </c>
      <c r="AM103" s="337" t="s">
        <v>515</v>
      </c>
      <c r="AN103" s="337" t="s">
        <v>515</v>
      </c>
      <c r="AO103" s="337" t="s">
        <v>515</v>
      </c>
      <c r="AP103" s="337" t="s">
        <v>515</v>
      </c>
    </row>
    <row r="104" spans="1:42">
      <c r="B104" s="324" t="s">
        <v>5</v>
      </c>
      <c r="C104" s="336">
        <v>353792</v>
      </c>
      <c r="D104" s="337">
        <v>24.8</v>
      </c>
      <c r="E104" s="336">
        <v>67988</v>
      </c>
      <c r="F104" s="337">
        <v>15.6</v>
      </c>
      <c r="G104" s="336">
        <v>24264</v>
      </c>
      <c r="H104" s="337">
        <v>101.4</v>
      </c>
      <c r="I104" s="336">
        <v>11403</v>
      </c>
      <c r="J104" s="337" t="s">
        <v>775</v>
      </c>
      <c r="K104" s="336">
        <v>11644</v>
      </c>
      <c r="L104" s="337" t="s">
        <v>610</v>
      </c>
      <c r="M104" s="336">
        <v>23268</v>
      </c>
      <c r="N104" s="337">
        <v>545.4</v>
      </c>
      <c r="O104" s="337">
        <v>766</v>
      </c>
      <c r="P104" s="337">
        <v>11.2</v>
      </c>
      <c r="Q104" s="336">
        <v>1154</v>
      </c>
      <c r="R104" s="337" t="s">
        <v>873</v>
      </c>
      <c r="S104" s="336">
        <v>45868</v>
      </c>
      <c r="T104" s="337">
        <v>41</v>
      </c>
      <c r="U104" s="336">
        <v>24415</v>
      </c>
      <c r="V104" s="337">
        <v>55.5</v>
      </c>
      <c r="W104" s="336">
        <v>39877</v>
      </c>
      <c r="X104" s="337">
        <v>19.399999999999999</v>
      </c>
      <c r="Y104" s="336">
        <v>6020</v>
      </c>
      <c r="Z104" s="337">
        <v>101.3</v>
      </c>
      <c r="AA104" s="336">
        <v>11502</v>
      </c>
      <c r="AB104" s="337">
        <v>9.1999999999999993</v>
      </c>
      <c r="AC104" s="336">
        <v>22550</v>
      </c>
      <c r="AD104" s="337">
        <v>2.6</v>
      </c>
      <c r="AE104" s="336">
        <v>53967</v>
      </c>
      <c r="AF104" s="337">
        <v>4.2</v>
      </c>
      <c r="AG104" s="336">
        <v>5351</v>
      </c>
      <c r="AH104" s="337">
        <v>47.6</v>
      </c>
      <c r="AI104" s="336">
        <v>1291</v>
      </c>
      <c r="AJ104" s="337" t="s">
        <v>524</v>
      </c>
      <c r="AK104" s="336">
        <v>2464</v>
      </c>
      <c r="AL104" s="337" t="s">
        <v>639</v>
      </c>
      <c r="AM104" s="337" t="s">
        <v>515</v>
      </c>
      <c r="AN104" s="337" t="s">
        <v>515</v>
      </c>
      <c r="AO104" s="337" t="s">
        <v>515</v>
      </c>
      <c r="AP104" s="337" t="s">
        <v>515</v>
      </c>
    </row>
    <row r="105" spans="1:42">
      <c r="B105" s="324" t="s">
        <v>6</v>
      </c>
      <c r="C105" s="336">
        <v>537616</v>
      </c>
      <c r="D105" s="337">
        <v>6.7</v>
      </c>
      <c r="E105" s="336">
        <v>112480</v>
      </c>
      <c r="F105" s="337">
        <v>13.6</v>
      </c>
      <c r="G105" s="336">
        <v>17720</v>
      </c>
      <c r="H105" s="337">
        <v>18.8</v>
      </c>
      <c r="I105" s="336">
        <v>27307</v>
      </c>
      <c r="J105" s="337">
        <v>24</v>
      </c>
      <c r="K105" s="336">
        <v>23562</v>
      </c>
      <c r="L105" s="337">
        <v>14.5</v>
      </c>
      <c r="M105" s="336">
        <v>11447</v>
      </c>
      <c r="N105" s="337">
        <v>30.6</v>
      </c>
      <c r="O105" s="336">
        <v>1101</v>
      </c>
      <c r="P105" s="337" t="s">
        <v>696</v>
      </c>
      <c r="Q105" s="336">
        <v>2133</v>
      </c>
      <c r="R105" s="337">
        <v>10.199999999999999</v>
      </c>
      <c r="S105" s="336">
        <v>96651</v>
      </c>
      <c r="T105" s="337" t="s">
        <v>571</v>
      </c>
      <c r="U105" s="336">
        <v>23220</v>
      </c>
      <c r="V105" s="337" t="s">
        <v>874</v>
      </c>
      <c r="W105" s="336">
        <v>109481</v>
      </c>
      <c r="X105" s="337">
        <v>5.3</v>
      </c>
      <c r="Y105" s="336">
        <v>9250</v>
      </c>
      <c r="Z105" s="337">
        <v>249.6</v>
      </c>
      <c r="AA105" s="336">
        <v>14709</v>
      </c>
      <c r="AB105" s="337">
        <v>24.1</v>
      </c>
      <c r="AC105" s="336">
        <v>18202</v>
      </c>
      <c r="AD105" s="337">
        <v>2.1</v>
      </c>
      <c r="AE105" s="336">
        <v>58216</v>
      </c>
      <c r="AF105" s="337">
        <v>33.5</v>
      </c>
      <c r="AG105" s="336">
        <v>6450</v>
      </c>
      <c r="AH105" s="337">
        <v>15.5</v>
      </c>
      <c r="AI105" s="336">
        <v>2737</v>
      </c>
      <c r="AJ105" s="337" t="s">
        <v>715</v>
      </c>
      <c r="AK105" s="336">
        <v>2950</v>
      </c>
      <c r="AL105" s="337" t="s">
        <v>623</v>
      </c>
      <c r="AM105" s="337" t="s">
        <v>515</v>
      </c>
      <c r="AN105" s="337" t="s">
        <v>515</v>
      </c>
      <c r="AO105" s="337" t="s">
        <v>515</v>
      </c>
      <c r="AP105" s="337" t="s">
        <v>515</v>
      </c>
    </row>
    <row r="106" spans="1:42">
      <c r="B106" s="324" t="s">
        <v>7</v>
      </c>
      <c r="C106" s="336">
        <v>262388</v>
      </c>
      <c r="D106" s="337">
        <v>0.1</v>
      </c>
      <c r="E106" s="336">
        <v>80250</v>
      </c>
      <c r="F106" s="337">
        <v>13.2</v>
      </c>
      <c r="G106" s="336">
        <v>16146</v>
      </c>
      <c r="H106" s="337">
        <v>25.8</v>
      </c>
      <c r="I106" s="336">
        <v>27613</v>
      </c>
      <c r="J106" s="337">
        <v>8.4</v>
      </c>
      <c r="K106" s="336">
        <v>15443</v>
      </c>
      <c r="L106" s="337">
        <v>0.1</v>
      </c>
      <c r="M106" s="336">
        <v>4064</v>
      </c>
      <c r="N106" s="337" t="s">
        <v>641</v>
      </c>
      <c r="O106" s="336">
        <v>1703</v>
      </c>
      <c r="P106" s="337" t="s">
        <v>628</v>
      </c>
      <c r="Q106" s="336">
        <v>1633</v>
      </c>
      <c r="R106" s="337" t="s">
        <v>704</v>
      </c>
      <c r="S106" s="336">
        <v>11014</v>
      </c>
      <c r="T106" s="337" t="s">
        <v>576</v>
      </c>
      <c r="U106" s="336">
        <v>19938</v>
      </c>
      <c r="V106" s="337" t="s">
        <v>589</v>
      </c>
      <c r="W106" s="336">
        <v>33353</v>
      </c>
      <c r="X106" s="337" t="s">
        <v>731</v>
      </c>
      <c r="Y106" s="336">
        <v>4638</v>
      </c>
      <c r="Z106" s="337">
        <v>1.7</v>
      </c>
      <c r="AA106" s="336">
        <v>14397</v>
      </c>
      <c r="AB106" s="337">
        <v>10.3</v>
      </c>
      <c r="AC106" s="336">
        <v>11496</v>
      </c>
      <c r="AD106" s="337" t="s">
        <v>629</v>
      </c>
      <c r="AE106" s="336">
        <v>14337</v>
      </c>
      <c r="AF106" s="337" t="s">
        <v>336</v>
      </c>
      <c r="AG106" s="336">
        <v>3364</v>
      </c>
      <c r="AH106" s="337">
        <v>118.4</v>
      </c>
      <c r="AI106" s="336">
        <v>1187</v>
      </c>
      <c r="AJ106" s="337" t="s">
        <v>645</v>
      </c>
      <c r="AK106" s="336">
        <v>1812</v>
      </c>
      <c r="AL106" s="337" t="s">
        <v>762</v>
      </c>
      <c r="AM106" s="337" t="s">
        <v>515</v>
      </c>
      <c r="AN106" s="337" t="s">
        <v>515</v>
      </c>
      <c r="AO106" s="337" t="s">
        <v>515</v>
      </c>
      <c r="AP106" s="337" t="s">
        <v>515</v>
      </c>
    </row>
    <row r="107" spans="1:42">
      <c r="B107" s="324" t="s">
        <v>10</v>
      </c>
      <c r="C107" s="336">
        <v>324534</v>
      </c>
      <c r="D107" s="337">
        <v>9.1</v>
      </c>
      <c r="E107" s="336">
        <v>104532</v>
      </c>
      <c r="F107" s="337">
        <v>15.1</v>
      </c>
      <c r="G107" s="336">
        <v>16845</v>
      </c>
      <c r="H107" s="337">
        <v>2</v>
      </c>
      <c r="I107" s="336">
        <v>37926</v>
      </c>
      <c r="J107" s="337" t="s">
        <v>520</v>
      </c>
      <c r="K107" s="336">
        <v>29080</v>
      </c>
      <c r="L107" s="337">
        <v>70.3</v>
      </c>
      <c r="M107" s="336">
        <v>7869</v>
      </c>
      <c r="N107" s="337" t="s">
        <v>646</v>
      </c>
      <c r="O107" s="337">
        <v>805</v>
      </c>
      <c r="P107" s="337" t="s">
        <v>527</v>
      </c>
      <c r="Q107" s="336">
        <v>2224</v>
      </c>
      <c r="R107" s="337" t="s">
        <v>875</v>
      </c>
      <c r="S107" s="336">
        <v>5971</v>
      </c>
      <c r="T107" s="337" t="s">
        <v>828</v>
      </c>
      <c r="U107" s="336">
        <v>20295</v>
      </c>
      <c r="V107" s="337" t="s">
        <v>876</v>
      </c>
      <c r="W107" s="336">
        <v>36556</v>
      </c>
      <c r="X107" s="337">
        <v>7.1</v>
      </c>
      <c r="Y107" s="336">
        <v>3780</v>
      </c>
      <c r="Z107" s="337">
        <v>5.4</v>
      </c>
      <c r="AA107" s="336">
        <v>20107</v>
      </c>
      <c r="AB107" s="337">
        <v>13.8</v>
      </c>
      <c r="AC107" s="336">
        <v>11784</v>
      </c>
      <c r="AD107" s="337">
        <v>6.2</v>
      </c>
      <c r="AE107" s="336">
        <v>17473</v>
      </c>
      <c r="AF107" s="337" t="s">
        <v>541</v>
      </c>
      <c r="AG107" s="336">
        <v>4460</v>
      </c>
      <c r="AH107" s="337">
        <v>148.9</v>
      </c>
      <c r="AI107" s="336">
        <v>2011</v>
      </c>
      <c r="AJ107" s="337">
        <v>36.1</v>
      </c>
      <c r="AK107" s="336">
        <v>2816</v>
      </c>
      <c r="AL107" s="337" t="s">
        <v>520</v>
      </c>
      <c r="AM107" s="337" t="s">
        <v>515</v>
      </c>
      <c r="AN107" s="337" t="s">
        <v>515</v>
      </c>
      <c r="AO107" s="337" t="s">
        <v>515</v>
      </c>
      <c r="AP107" s="337" t="s">
        <v>515</v>
      </c>
    </row>
    <row r="108" spans="1:42">
      <c r="B108" s="324" t="s">
        <v>8</v>
      </c>
      <c r="C108" s="336">
        <v>378714</v>
      </c>
      <c r="D108" s="337">
        <v>9.8000000000000007</v>
      </c>
      <c r="E108" s="336">
        <v>121152</v>
      </c>
      <c r="F108" s="337">
        <v>18.7</v>
      </c>
      <c r="G108" s="336">
        <v>32855</v>
      </c>
      <c r="H108" s="337">
        <v>0</v>
      </c>
      <c r="I108" s="336">
        <v>37060</v>
      </c>
      <c r="J108" s="337" t="s">
        <v>678</v>
      </c>
      <c r="K108" s="336">
        <v>19029</v>
      </c>
      <c r="L108" s="337">
        <v>59.7</v>
      </c>
      <c r="M108" s="336">
        <v>7552</v>
      </c>
      <c r="N108" s="337" t="s">
        <v>766</v>
      </c>
      <c r="O108" s="337">
        <v>784</v>
      </c>
      <c r="P108" s="337" t="s">
        <v>581</v>
      </c>
      <c r="Q108" s="336">
        <v>3011</v>
      </c>
      <c r="R108" s="337" t="s">
        <v>676</v>
      </c>
      <c r="S108" s="336">
        <v>9268</v>
      </c>
      <c r="T108" s="337" t="s">
        <v>707</v>
      </c>
      <c r="U108" s="336">
        <v>24913</v>
      </c>
      <c r="V108" s="337">
        <v>11.7</v>
      </c>
      <c r="W108" s="336">
        <v>39369</v>
      </c>
      <c r="X108" s="337">
        <v>1.4</v>
      </c>
      <c r="Y108" s="336">
        <v>4913</v>
      </c>
      <c r="Z108" s="337">
        <v>3.1</v>
      </c>
      <c r="AA108" s="336">
        <v>42347</v>
      </c>
      <c r="AB108" s="337">
        <v>21</v>
      </c>
      <c r="AC108" s="336">
        <v>11368</v>
      </c>
      <c r="AD108" s="337">
        <v>6.2</v>
      </c>
      <c r="AE108" s="336">
        <v>13390</v>
      </c>
      <c r="AF108" s="337">
        <v>7.2</v>
      </c>
      <c r="AG108" s="336">
        <v>5592</v>
      </c>
      <c r="AH108" s="337">
        <v>50.8</v>
      </c>
      <c r="AI108" s="336">
        <v>2972</v>
      </c>
      <c r="AJ108" s="337">
        <v>36.4</v>
      </c>
      <c r="AK108" s="336">
        <v>3139</v>
      </c>
      <c r="AL108" s="337">
        <v>4.3</v>
      </c>
      <c r="AM108" s="337" t="s">
        <v>515</v>
      </c>
      <c r="AN108" s="337" t="s">
        <v>515</v>
      </c>
      <c r="AO108" s="337" t="s">
        <v>515</v>
      </c>
      <c r="AP108" s="337" t="s">
        <v>515</v>
      </c>
    </row>
    <row r="109" spans="1:42">
      <c r="B109" s="324" t="s">
        <v>9</v>
      </c>
      <c r="C109" s="336">
        <v>156169</v>
      </c>
      <c r="D109" s="337">
        <v>4</v>
      </c>
      <c r="E109" s="336">
        <v>58734</v>
      </c>
      <c r="F109" s="337">
        <v>13.1</v>
      </c>
      <c r="G109" s="336">
        <v>7138</v>
      </c>
      <c r="H109" s="337">
        <v>778</v>
      </c>
      <c r="I109" s="336">
        <v>12136</v>
      </c>
      <c r="J109" s="337" t="s">
        <v>712</v>
      </c>
      <c r="K109" s="337" t="s">
        <v>515</v>
      </c>
      <c r="L109" s="337" t="s">
        <v>201</v>
      </c>
      <c r="M109" s="336">
        <v>4126</v>
      </c>
      <c r="N109" s="337">
        <v>200.9</v>
      </c>
      <c r="O109" s="337">
        <v>543</v>
      </c>
      <c r="P109" s="337" t="s">
        <v>877</v>
      </c>
      <c r="Q109" s="336">
        <v>1503</v>
      </c>
      <c r="R109" s="337" t="s">
        <v>878</v>
      </c>
      <c r="S109" s="336">
        <v>2495</v>
      </c>
      <c r="T109" s="337" t="s">
        <v>595</v>
      </c>
      <c r="U109" s="336">
        <v>15736</v>
      </c>
      <c r="V109" s="337" t="s">
        <v>773</v>
      </c>
      <c r="W109" s="336">
        <v>19755</v>
      </c>
      <c r="X109" s="337">
        <v>13.2</v>
      </c>
      <c r="Y109" s="336">
        <v>1481</v>
      </c>
      <c r="Z109" s="337" t="s">
        <v>824</v>
      </c>
      <c r="AA109" s="336">
        <v>12300</v>
      </c>
      <c r="AB109" s="337" t="s">
        <v>560</v>
      </c>
      <c r="AC109" s="336">
        <v>9910</v>
      </c>
      <c r="AD109" s="337">
        <v>16.2</v>
      </c>
      <c r="AE109" s="336">
        <v>6443</v>
      </c>
      <c r="AF109" s="337" t="s">
        <v>879</v>
      </c>
      <c r="AG109" s="336">
        <v>1017</v>
      </c>
      <c r="AH109" s="337" t="s">
        <v>707</v>
      </c>
      <c r="AI109" s="337">
        <v>671</v>
      </c>
      <c r="AJ109" s="337" t="s">
        <v>880</v>
      </c>
      <c r="AK109" s="336">
        <v>2181</v>
      </c>
      <c r="AL109" s="337">
        <v>18</v>
      </c>
      <c r="AM109" s="337" t="s">
        <v>515</v>
      </c>
      <c r="AN109" s="337" t="s">
        <v>515</v>
      </c>
      <c r="AO109" s="337" t="s">
        <v>515</v>
      </c>
      <c r="AP109" s="337" t="s">
        <v>515</v>
      </c>
    </row>
    <row r="110" spans="1:42">
      <c r="A110" s="324" t="s">
        <v>1223</v>
      </c>
      <c r="B110" s="324" t="s">
        <v>1215</v>
      </c>
      <c r="C110" s="336">
        <v>192525</v>
      </c>
      <c r="D110" s="337" t="s">
        <v>672</v>
      </c>
      <c r="E110" s="336">
        <v>67266</v>
      </c>
      <c r="F110" s="337">
        <v>1.7</v>
      </c>
      <c r="G110" s="336">
        <v>17871</v>
      </c>
      <c r="H110" s="337" t="s">
        <v>708</v>
      </c>
      <c r="I110" s="336">
        <v>18317</v>
      </c>
      <c r="J110" s="337" t="s">
        <v>881</v>
      </c>
      <c r="K110" s="337" t="s">
        <v>515</v>
      </c>
      <c r="L110" s="337" t="s">
        <v>201</v>
      </c>
      <c r="M110" s="336">
        <v>5965</v>
      </c>
      <c r="N110" s="337">
        <v>684.9</v>
      </c>
      <c r="O110" s="337">
        <v>652</v>
      </c>
      <c r="P110" s="337" t="s">
        <v>882</v>
      </c>
      <c r="Q110" s="336">
        <v>3203</v>
      </c>
      <c r="R110" s="337" t="s">
        <v>883</v>
      </c>
      <c r="S110" s="336">
        <v>4213</v>
      </c>
      <c r="T110" s="337" t="s">
        <v>817</v>
      </c>
      <c r="U110" s="336">
        <v>11347</v>
      </c>
      <c r="V110" s="337" t="s">
        <v>589</v>
      </c>
      <c r="W110" s="336">
        <v>29896</v>
      </c>
      <c r="X110" s="337" t="s">
        <v>791</v>
      </c>
      <c r="Y110" s="336">
        <v>2645</v>
      </c>
      <c r="Z110" s="337">
        <v>3.9</v>
      </c>
      <c r="AA110" s="336">
        <v>8693</v>
      </c>
      <c r="AB110" s="337" t="s">
        <v>773</v>
      </c>
      <c r="AC110" s="336">
        <v>9411</v>
      </c>
      <c r="AD110" s="337">
        <v>24.7</v>
      </c>
      <c r="AE110" s="336">
        <v>8054</v>
      </c>
      <c r="AF110" s="337" t="s">
        <v>774</v>
      </c>
      <c r="AG110" s="336">
        <v>1741</v>
      </c>
      <c r="AH110" s="337">
        <v>17.5</v>
      </c>
      <c r="AI110" s="337">
        <v>950</v>
      </c>
      <c r="AJ110" s="337">
        <v>1.2</v>
      </c>
      <c r="AK110" s="336">
        <v>2301</v>
      </c>
      <c r="AL110" s="337">
        <v>3.8</v>
      </c>
      <c r="AM110" s="337" t="s">
        <v>515</v>
      </c>
      <c r="AN110" s="337" t="s">
        <v>515</v>
      </c>
      <c r="AO110" s="337" t="s">
        <v>515</v>
      </c>
      <c r="AP110" s="337" t="s">
        <v>515</v>
      </c>
    </row>
    <row r="111" spans="1:42">
      <c r="B111" s="324" t="s">
        <v>0</v>
      </c>
      <c r="C111" s="336">
        <v>185818</v>
      </c>
      <c r="D111" s="337">
        <v>10.5</v>
      </c>
      <c r="E111" s="336">
        <v>48426</v>
      </c>
      <c r="F111" s="337">
        <v>6.6</v>
      </c>
      <c r="G111" s="336">
        <v>9491</v>
      </c>
      <c r="H111" s="337">
        <v>11.4</v>
      </c>
      <c r="I111" s="336">
        <v>20589</v>
      </c>
      <c r="J111" s="337">
        <v>59.1</v>
      </c>
      <c r="K111" s="337" t="s">
        <v>515</v>
      </c>
      <c r="L111" s="337" t="s">
        <v>201</v>
      </c>
      <c r="M111" s="336">
        <v>4352</v>
      </c>
      <c r="N111" s="337" t="s">
        <v>783</v>
      </c>
      <c r="O111" s="337">
        <v>553</v>
      </c>
      <c r="P111" s="337" t="s">
        <v>770</v>
      </c>
      <c r="Q111" s="336">
        <v>2551</v>
      </c>
      <c r="R111" s="337">
        <v>36.5</v>
      </c>
      <c r="S111" s="336">
        <v>4536</v>
      </c>
      <c r="T111" s="337">
        <v>48.1</v>
      </c>
      <c r="U111" s="336">
        <v>24717</v>
      </c>
      <c r="V111" s="337">
        <v>41.4</v>
      </c>
      <c r="W111" s="336">
        <v>29147</v>
      </c>
      <c r="X111" s="337">
        <v>12.5</v>
      </c>
      <c r="Y111" s="336">
        <v>5410</v>
      </c>
      <c r="Z111" s="337">
        <v>42.4</v>
      </c>
      <c r="AA111" s="336">
        <v>10063</v>
      </c>
      <c r="AB111" s="337">
        <v>6</v>
      </c>
      <c r="AC111" s="336">
        <v>10732</v>
      </c>
      <c r="AD111" s="337">
        <v>0.6</v>
      </c>
      <c r="AE111" s="336">
        <v>9353</v>
      </c>
      <c r="AF111" s="337" t="s">
        <v>672</v>
      </c>
      <c r="AG111" s="336">
        <v>1767</v>
      </c>
      <c r="AH111" s="337">
        <v>47.7</v>
      </c>
      <c r="AI111" s="336">
        <v>1618</v>
      </c>
      <c r="AJ111" s="337">
        <v>20.5</v>
      </c>
      <c r="AK111" s="336">
        <v>2513</v>
      </c>
      <c r="AL111" s="337">
        <v>6.7</v>
      </c>
      <c r="AM111" s="337" t="s">
        <v>515</v>
      </c>
      <c r="AN111" s="337" t="s">
        <v>515</v>
      </c>
      <c r="AO111" s="337" t="s">
        <v>515</v>
      </c>
      <c r="AP111" s="337" t="s">
        <v>515</v>
      </c>
    </row>
    <row r="112" spans="1:42">
      <c r="B112" s="324" t="s">
        <v>1</v>
      </c>
      <c r="C112" s="336">
        <v>335405</v>
      </c>
      <c r="D112" s="337">
        <v>6.3</v>
      </c>
      <c r="E112" s="336">
        <v>119528</v>
      </c>
      <c r="F112" s="337">
        <v>16.2</v>
      </c>
      <c r="G112" s="336">
        <v>13022</v>
      </c>
      <c r="H112" s="337">
        <v>14.1</v>
      </c>
      <c r="I112" s="336">
        <v>47099</v>
      </c>
      <c r="J112" s="337">
        <v>10.7</v>
      </c>
      <c r="K112" s="337" t="s">
        <v>515</v>
      </c>
      <c r="L112" s="337" t="s">
        <v>201</v>
      </c>
      <c r="M112" s="336">
        <v>6049</v>
      </c>
      <c r="N112" s="337" t="s">
        <v>518</v>
      </c>
      <c r="O112" s="336">
        <v>1700</v>
      </c>
      <c r="P112" s="337">
        <v>3.5</v>
      </c>
      <c r="Q112" s="336">
        <v>3764</v>
      </c>
      <c r="R112" s="337" t="s">
        <v>686</v>
      </c>
      <c r="S112" s="336">
        <v>14624</v>
      </c>
      <c r="T112" s="337">
        <v>40.1</v>
      </c>
      <c r="U112" s="336">
        <v>27458</v>
      </c>
      <c r="V112" s="337">
        <v>175.7</v>
      </c>
      <c r="W112" s="336">
        <v>57371</v>
      </c>
      <c r="X112" s="337">
        <v>16.600000000000001</v>
      </c>
      <c r="Y112" s="336">
        <v>4855</v>
      </c>
      <c r="Z112" s="337">
        <v>25.9</v>
      </c>
      <c r="AA112" s="336">
        <v>19794</v>
      </c>
      <c r="AB112" s="337" t="s">
        <v>529</v>
      </c>
      <c r="AC112" s="336">
        <v>13049</v>
      </c>
      <c r="AD112" s="337">
        <v>3.9</v>
      </c>
      <c r="AE112" s="337" t="s">
        <v>515</v>
      </c>
      <c r="AF112" s="337" t="s">
        <v>201</v>
      </c>
      <c r="AG112" s="336">
        <v>2239</v>
      </c>
      <c r="AH112" s="337">
        <v>55.4</v>
      </c>
      <c r="AI112" s="336">
        <v>1873</v>
      </c>
      <c r="AJ112" s="337" t="s">
        <v>783</v>
      </c>
      <c r="AK112" s="336">
        <v>2980</v>
      </c>
      <c r="AL112" s="337">
        <v>20.7</v>
      </c>
      <c r="AM112" s="337" t="s">
        <v>515</v>
      </c>
      <c r="AN112" s="337" t="s">
        <v>515</v>
      </c>
      <c r="AO112" s="337" t="s">
        <v>515</v>
      </c>
      <c r="AP112" s="337" t="s">
        <v>515</v>
      </c>
    </row>
    <row r="113" spans="1:42">
      <c r="B113" s="324" t="s">
        <v>414</v>
      </c>
      <c r="C113" s="336">
        <v>390324</v>
      </c>
      <c r="D113" s="337" t="s">
        <v>884</v>
      </c>
      <c r="E113" s="336">
        <v>171825</v>
      </c>
      <c r="F113" s="337" t="s">
        <v>823</v>
      </c>
      <c r="G113" s="336">
        <v>20722</v>
      </c>
      <c r="H113" s="337">
        <v>8</v>
      </c>
      <c r="I113" s="336">
        <v>59643</v>
      </c>
      <c r="J113" s="337" t="s">
        <v>697</v>
      </c>
      <c r="K113" s="337" t="s">
        <v>515</v>
      </c>
      <c r="L113" s="337" t="s">
        <v>201</v>
      </c>
      <c r="M113" s="336">
        <v>6992</v>
      </c>
      <c r="N113" s="337" t="s">
        <v>885</v>
      </c>
      <c r="O113" s="336">
        <v>2523</v>
      </c>
      <c r="P113" s="337" t="s">
        <v>550</v>
      </c>
      <c r="Q113" s="336">
        <v>3298</v>
      </c>
      <c r="R113" s="337" t="s">
        <v>586</v>
      </c>
      <c r="S113" s="336">
        <v>10080</v>
      </c>
      <c r="T113" s="337" t="s">
        <v>714</v>
      </c>
      <c r="U113" s="336">
        <v>20210</v>
      </c>
      <c r="V113" s="337" t="s">
        <v>201</v>
      </c>
      <c r="W113" s="336">
        <v>39434</v>
      </c>
      <c r="X113" s="337" t="s">
        <v>538</v>
      </c>
      <c r="Y113" s="336">
        <v>3366</v>
      </c>
      <c r="Z113" s="337" t="s">
        <v>886</v>
      </c>
      <c r="AA113" s="336">
        <v>37351</v>
      </c>
      <c r="AB113" s="337" t="s">
        <v>887</v>
      </c>
      <c r="AC113" s="336">
        <v>9371</v>
      </c>
      <c r="AD113" s="337" t="s">
        <v>523</v>
      </c>
      <c r="AE113" s="337" t="s">
        <v>515</v>
      </c>
      <c r="AF113" s="337" t="s">
        <v>201</v>
      </c>
      <c r="AG113" s="336">
        <v>2829</v>
      </c>
      <c r="AH113" s="337" t="s">
        <v>682</v>
      </c>
      <c r="AI113" s="336">
        <v>1187</v>
      </c>
      <c r="AJ113" s="337">
        <v>8.1999999999999993</v>
      </c>
      <c r="AK113" s="336">
        <v>1493</v>
      </c>
      <c r="AL113" s="337" t="s">
        <v>762</v>
      </c>
      <c r="AM113" s="337" t="s">
        <v>515</v>
      </c>
      <c r="AN113" s="337" t="s">
        <v>515</v>
      </c>
      <c r="AO113" s="337" t="s">
        <v>515</v>
      </c>
      <c r="AP113" s="337" t="s">
        <v>515</v>
      </c>
    </row>
    <row r="114" spans="1:42">
      <c r="B114" s="324" t="s">
        <v>3</v>
      </c>
      <c r="C114" s="336">
        <v>373236</v>
      </c>
      <c r="D114" s="337" t="s">
        <v>888</v>
      </c>
      <c r="E114" s="336">
        <v>123073</v>
      </c>
      <c r="F114" s="337" t="s">
        <v>797</v>
      </c>
      <c r="G114" s="336">
        <v>21527</v>
      </c>
      <c r="H114" s="337">
        <v>27.4</v>
      </c>
      <c r="I114" s="336">
        <v>44332</v>
      </c>
      <c r="J114" s="337" t="s">
        <v>889</v>
      </c>
      <c r="K114" s="337" t="s">
        <v>515</v>
      </c>
      <c r="L114" s="337" t="s">
        <v>201</v>
      </c>
      <c r="M114" s="336">
        <v>9032</v>
      </c>
      <c r="N114" s="337" t="s">
        <v>642</v>
      </c>
      <c r="O114" s="337">
        <v>863</v>
      </c>
      <c r="P114" s="337" t="s">
        <v>713</v>
      </c>
      <c r="Q114" s="336">
        <v>4044</v>
      </c>
      <c r="R114" s="337">
        <v>24.8</v>
      </c>
      <c r="S114" s="336">
        <v>13342</v>
      </c>
      <c r="T114" s="337">
        <v>41.7</v>
      </c>
      <c r="U114" s="336">
        <v>33313</v>
      </c>
      <c r="V114" s="337">
        <v>246</v>
      </c>
      <c r="W114" s="336">
        <v>75616</v>
      </c>
      <c r="X114" s="337">
        <v>20.3</v>
      </c>
      <c r="Y114" s="336">
        <v>5583</v>
      </c>
      <c r="Z114" s="337" t="s">
        <v>688</v>
      </c>
      <c r="AA114" s="336">
        <v>24646</v>
      </c>
      <c r="AB114" s="337" t="s">
        <v>815</v>
      </c>
      <c r="AC114" s="336">
        <v>11044</v>
      </c>
      <c r="AD114" s="337" t="s">
        <v>826</v>
      </c>
      <c r="AE114" s="337" t="s">
        <v>515</v>
      </c>
      <c r="AF114" s="337" t="s">
        <v>201</v>
      </c>
      <c r="AG114" s="336">
        <v>3439</v>
      </c>
      <c r="AH114" s="337" t="s">
        <v>890</v>
      </c>
      <c r="AI114" s="336">
        <v>1418</v>
      </c>
      <c r="AJ114" s="337">
        <v>23.2</v>
      </c>
      <c r="AK114" s="336">
        <v>1964</v>
      </c>
      <c r="AL114" s="337" t="s">
        <v>891</v>
      </c>
      <c r="AM114" s="337" t="s">
        <v>515</v>
      </c>
      <c r="AN114" s="337" t="s">
        <v>515</v>
      </c>
      <c r="AO114" s="337" t="s">
        <v>515</v>
      </c>
      <c r="AP114" s="337" t="s">
        <v>515</v>
      </c>
    </row>
    <row r="115" spans="1:42">
      <c r="B115" s="324" t="s">
        <v>4</v>
      </c>
      <c r="C115" s="336">
        <v>191008</v>
      </c>
      <c r="D115" s="337" t="s">
        <v>882</v>
      </c>
      <c r="E115" s="336">
        <v>60739</v>
      </c>
      <c r="F115" s="337" t="s">
        <v>634</v>
      </c>
      <c r="G115" s="336">
        <v>16660</v>
      </c>
      <c r="H115" s="337">
        <v>64.900000000000006</v>
      </c>
      <c r="I115" s="336">
        <v>18424</v>
      </c>
      <c r="J115" s="337" t="s">
        <v>651</v>
      </c>
      <c r="K115" s="337" t="s">
        <v>515</v>
      </c>
      <c r="L115" s="337" t="s">
        <v>201</v>
      </c>
      <c r="M115" s="336">
        <v>4451</v>
      </c>
      <c r="N115" s="337" t="s">
        <v>892</v>
      </c>
      <c r="O115" s="337">
        <v>593</v>
      </c>
      <c r="P115" s="337" t="s">
        <v>619</v>
      </c>
      <c r="Q115" s="336">
        <v>2436</v>
      </c>
      <c r="R115" s="337" t="s">
        <v>731</v>
      </c>
      <c r="S115" s="336">
        <v>3688</v>
      </c>
      <c r="T115" s="337" t="s">
        <v>682</v>
      </c>
      <c r="U115" s="336">
        <v>21303</v>
      </c>
      <c r="V115" s="337" t="s">
        <v>725</v>
      </c>
      <c r="W115" s="336">
        <v>23796</v>
      </c>
      <c r="X115" s="337">
        <v>16.600000000000001</v>
      </c>
      <c r="Y115" s="336">
        <v>6202</v>
      </c>
      <c r="Z115" s="337">
        <v>121.3</v>
      </c>
      <c r="AA115" s="336">
        <v>13639</v>
      </c>
      <c r="AB115" s="337">
        <v>7.9</v>
      </c>
      <c r="AC115" s="336">
        <v>11425</v>
      </c>
      <c r="AD115" s="337" t="s">
        <v>640</v>
      </c>
      <c r="AE115" s="337" t="s">
        <v>515</v>
      </c>
      <c r="AF115" s="337" t="s">
        <v>201</v>
      </c>
      <c r="AG115" s="336">
        <v>3071</v>
      </c>
      <c r="AH115" s="337" t="s">
        <v>893</v>
      </c>
      <c r="AI115" s="336">
        <v>1690</v>
      </c>
      <c r="AJ115" s="337">
        <v>101.9</v>
      </c>
      <c r="AK115" s="336">
        <v>2891</v>
      </c>
      <c r="AL115" s="337" t="s">
        <v>820</v>
      </c>
      <c r="AM115" s="337" t="s">
        <v>515</v>
      </c>
      <c r="AN115" s="337" t="s">
        <v>515</v>
      </c>
      <c r="AO115" s="337" t="s">
        <v>515</v>
      </c>
      <c r="AP115" s="337" t="s">
        <v>515</v>
      </c>
    </row>
    <row r="116" spans="1:42">
      <c r="B116" s="324" t="s">
        <v>5</v>
      </c>
      <c r="C116" s="336">
        <v>245620</v>
      </c>
      <c r="D116" s="337" t="s">
        <v>642</v>
      </c>
      <c r="E116" s="336">
        <v>76154</v>
      </c>
      <c r="F116" s="337">
        <v>12</v>
      </c>
      <c r="G116" s="336">
        <v>14448</v>
      </c>
      <c r="H116" s="337" t="s">
        <v>894</v>
      </c>
      <c r="I116" s="336">
        <v>15212</v>
      </c>
      <c r="J116" s="337">
        <v>33.4</v>
      </c>
      <c r="K116" s="337" t="s">
        <v>515</v>
      </c>
      <c r="L116" s="337" t="s">
        <v>201</v>
      </c>
      <c r="M116" s="336">
        <v>5327</v>
      </c>
      <c r="N116" s="337" t="s">
        <v>895</v>
      </c>
      <c r="O116" s="337">
        <v>659</v>
      </c>
      <c r="P116" s="337" t="s">
        <v>896</v>
      </c>
      <c r="Q116" s="336">
        <v>1780</v>
      </c>
      <c r="R116" s="337">
        <v>54.2</v>
      </c>
      <c r="S116" s="336">
        <v>30915</v>
      </c>
      <c r="T116" s="337" t="s">
        <v>897</v>
      </c>
      <c r="U116" s="336">
        <v>14856</v>
      </c>
      <c r="V116" s="337" t="s">
        <v>898</v>
      </c>
      <c r="W116" s="336">
        <v>38149</v>
      </c>
      <c r="X116" s="337" t="s">
        <v>562</v>
      </c>
      <c r="Y116" s="336">
        <v>6048</v>
      </c>
      <c r="Z116" s="337">
        <v>0.5</v>
      </c>
      <c r="AA116" s="336">
        <v>13900</v>
      </c>
      <c r="AB116" s="337">
        <v>20.8</v>
      </c>
      <c r="AC116" s="336">
        <v>19634</v>
      </c>
      <c r="AD116" s="337" t="s">
        <v>635</v>
      </c>
      <c r="AE116" s="337" t="s">
        <v>515</v>
      </c>
      <c r="AF116" s="337" t="s">
        <v>201</v>
      </c>
      <c r="AG116" s="336">
        <v>5457</v>
      </c>
      <c r="AH116" s="337">
        <v>2</v>
      </c>
      <c r="AI116" s="336">
        <v>1324</v>
      </c>
      <c r="AJ116" s="337">
        <v>2.6</v>
      </c>
      <c r="AK116" s="336">
        <v>1757</v>
      </c>
      <c r="AL116" s="337" t="s">
        <v>899</v>
      </c>
      <c r="AM116" s="337" t="s">
        <v>515</v>
      </c>
      <c r="AN116" s="337" t="s">
        <v>515</v>
      </c>
      <c r="AO116" s="337" t="s">
        <v>515</v>
      </c>
      <c r="AP116" s="337" t="s">
        <v>515</v>
      </c>
    </row>
    <row r="117" spans="1:42">
      <c r="B117" s="324" t="s">
        <v>6</v>
      </c>
      <c r="C117" s="336">
        <v>570685</v>
      </c>
      <c r="D117" s="337">
        <v>6.2</v>
      </c>
      <c r="E117" s="336">
        <v>137526</v>
      </c>
      <c r="F117" s="337">
        <v>22.3</v>
      </c>
      <c r="G117" s="336">
        <v>16821</v>
      </c>
      <c r="H117" s="337" t="s">
        <v>820</v>
      </c>
      <c r="I117" s="336">
        <v>42692</v>
      </c>
      <c r="J117" s="337">
        <v>56.3</v>
      </c>
      <c r="K117" s="337" t="s">
        <v>515</v>
      </c>
      <c r="L117" s="337" t="s">
        <v>201</v>
      </c>
      <c r="M117" s="336">
        <v>10496</v>
      </c>
      <c r="N117" s="337" t="s">
        <v>725</v>
      </c>
      <c r="O117" s="336">
        <v>1249</v>
      </c>
      <c r="P117" s="337">
        <v>13.4</v>
      </c>
      <c r="Q117" s="336">
        <v>2717</v>
      </c>
      <c r="R117" s="337">
        <v>27.4</v>
      </c>
      <c r="S117" s="336">
        <v>104088</v>
      </c>
      <c r="T117" s="337">
        <v>7.7</v>
      </c>
      <c r="U117" s="336">
        <v>18252</v>
      </c>
      <c r="V117" s="337" t="s">
        <v>900</v>
      </c>
      <c r="W117" s="336">
        <v>119324</v>
      </c>
      <c r="X117" s="337">
        <v>9</v>
      </c>
      <c r="Y117" s="336">
        <v>8340</v>
      </c>
      <c r="Z117" s="337" t="s">
        <v>776</v>
      </c>
      <c r="AA117" s="336">
        <v>19572</v>
      </c>
      <c r="AB117" s="337">
        <v>33.1</v>
      </c>
      <c r="AC117" s="336">
        <v>17337</v>
      </c>
      <c r="AD117" s="337" t="s">
        <v>631</v>
      </c>
      <c r="AE117" s="336">
        <v>59222</v>
      </c>
      <c r="AF117" s="337">
        <v>1.7</v>
      </c>
      <c r="AG117" s="336">
        <v>8198</v>
      </c>
      <c r="AH117" s="337">
        <v>27.1</v>
      </c>
      <c r="AI117" s="336">
        <v>2788</v>
      </c>
      <c r="AJ117" s="337">
        <v>1.9</v>
      </c>
      <c r="AK117" s="336">
        <v>2063</v>
      </c>
      <c r="AL117" s="337" t="s">
        <v>901</v>
      </c>
      <c r="AM117" s="337" t="s">
        <v>515</v>
      </c>
      <c r="AN117" s="337" t="s">
        <v>515</v>
      </c>
      <c r="AO117" s="337" t="s">
        <v>515</v>
      </c>
      <c r="AP117" s="337" t="s">
        <v>515</v>
      </c>
    </row>
    <row r="118" spans="1:42">
      <c r="B118" s="324" t="s">
        <v>7</v>
      </c>
      <c r="C118" s="336">
        <v>399202</v>
      </c>
      <c r="D118" s="337">
        <v>52.1</v>
      </c>
      <c r="E118" s="336">
        <v>156185</v>
      </c>
      <c r="F118" s="337">
        <v>94.6</v>
      </c>
      <c r="G118" s="336">
        <v>24873</v>
      </c>
      <c r="H118" s="337">
        <v>54.1</v>
      </c>
      <c r="I118" s="336">
        <v>38968</v>
      </c>
      <c r="J118" s="337">
        <v>41.1</v>
      </c>
      <c r="K118" s="337" t="s">
        <v>515</v>
      </c>
      <c r="L118" s="337" t="s">
        <v>201</v>
      </c>
      <c r="M118" s="336">
        <v>5129</v>
      </c>
      <c r="N118" s="337">
        <v>26.2</v>
      </c>
      <c r="O118" s="336">
        <v>1480</v>
      </c>
      <c r="P118" s="337" t="s">
        <v>740</v>
      </c>
      <c r="Q118" s="336">
        <v>2083</v>
      </c>
      <c r="R118" s="337">
        <v>27.6</v>
      </c>
      <c r="S118" s="336">
        <v>11618</v>
      </c>
      <c r="T118" s="337">
        <v>5.5</v>
      </c>
      <c r="U118" s="336">
        <v>17408</v>
      </c>
      <c r="V118" s="337" t="s">
        <v>628</v>
      </c>
      <c r="W118" s="336">
        <v>66504</v>
      </c>
      <c r="X118" s="337">
        <v>99.4</v>
      </c>
      <c r="Y118" s="336">
        <v>5774</v>
      </c>
      <c r="Z118" s="337">
        <v>24.5</v>
      </c>
      <c r="AA118" s="336">
        <v>27384</v>
      </c>
      <c r="AB118" s="337">
        <v>90.2</v>
      </c>
      <c r="AC118" s="336">
        <v>12184</v>
      </c>
      <c r="AD118" s="337">
        <v>6</v>
      </c>
      <c r="AE118" s="336">
        <v>23596</v>
      </c>
      <c r="AF118" s="337">
        <v>64.599999999999994</v>
      </c>
      <c r="AG118" s="336">
        <v>3350</v>
      </c>
      <c r="AH118" s="337" t="s">
        <v>807</v>
      </c>
      <c r="AI118" s="336">
        <v>1179</v>
      </c>
      <c r="AJ118" s="337" t="s">
        <v>334</v>
      </c>
      <c r="AK118" s="336">
        <v>1487</v>
      </c>
      <c r="AL118" s="337" t="s">
        <v>902</v>
      </c>
      <c r="AM118" s="337" t="s">
        <v>515</v>
      </c>
      <c r="AN118" s="337" t="s">
        <v>515</v>
      </c>
      <c r="AO118" s="337" t="s">
        <v>515</v>
      </c>
      <c r="AP118" s="337" t="s">
        <v>515</v>
      </c>
    </row>
    <row r="119" spans="1:42">
      <c r="B119" s="324" t="s">
        <v>10</v>
      </c>
      <c r="C119" s="336">
        <v>351324</v>
      </c>
      <c r="D119" s="337">
        <v>8.3000000000000007</v>
      </c>
      <c r="E119" s="336">
        <v>143575</v>
      </c>
      <c r="F119" s="337">
        <v>37.4</v>
      </c>
      <c r="G119" s="336">
        <v>20365</v>
      </c>
      <c r="H119" s="337">
        <v>20.9</v>
      </c>
      <c r="I119" s="336">
        <v>39444</v>
      </c>
      <c r="J119" s="337">
        <v>4</v>
      </c>
      <c r="K119" s="337" t="s">
        <v>515</v>
      </c>
      <c r="L119" s="337" t="s">
        <v>201</v>
      </c>
      <c r="M119" s="336">
        <v>6746</v>
      </c>
      <c r="N119" s="337" t="s">
        <v>786</v>
      </c>
      <c r="O119" s="337">
        <v>561</v>
      </c>
      <c r="P119" s="337" t="s">
        <v>903</v>
      </c>
      <c r="Q119" s="336">
        <v>1749</v>
      </c>
      <c r="R119" s="337" t="s">
        <v>900</v>
      </c>
      <c r="S119" s="336">
        <v>5212</v>
      </c>
      <c r="T119" s="337" t="s">
        <v>628</v>
      </c>
      <c r="U119" s="336">
        <v>14651</v>
      </c>
      <c r="V119" s="337" t="s">
        <v>596</v>
      </c>
      <c r="W119" s="336">
        <v>45435</v>
      </c>
      <c r="X119" s="337">
        <v>24.3</v>
      </c>
      <c r="Y119" s="336">
        <v>4289</v>
      </c>
      <c r="Z119" s="337">
        <v>13.5</v>
      </c>
      <c r="AA119" s="336">
        <v>26579</v>
      </c>
      <c r="AB119" s="337">
        <v>32.200000000000003</v>
      </c>
      <c r="AC119" s="336">
        <v>11147</v>
      </c>
      <c r="AD119" s="337" t="s">
        <v>342</v>
      </c>
      <c r="AE119" s="336">
        <v>25845</v>
      </c>
      <c r="AF119" s="337">
        <v>47.9</v>
      </c>
      <c r="AG119" s="336">
        <v>2545</v>
      </c>
      <c r="AH119" s="337" t="s">
        <v>862</v>
      </c>
      <c r="AI119" s="336">
        <v>1680</v>
      </c>
      <c r="AJ119" s="337" t="s">
        <v>616</v>
      </c>
      <c r="AK119" s="336">
        <v>1501</v>
      </c>
      <c r="AL119" s="337" t="s">
        <v>904</v>
      </c>
      <c r="AM119" s="337" t="s">
        <v>515</v>
      </c>
      <c r="AN119" s="337" t="s">
        <v>515</v>
      </c>
      <c r="AO119" s="337" t="s">
        <v>515</v>
      </c>
      <c r="AP119" s="337" t="s">
        <v>515</v>
      </c>
    </row>
    <row r="120" spans="1:42">
      <c r="B120" s="324" t="s">
        <v>8</v>
      </c>
      <c r="C120" s="336">
        <v>410246</v>
      </c>
      <c r="D120" s="337">
        <v>8.3000000000000007</v>
      </c>
      <c r="E120" s="336">
        <v>150564</v>
      </c>
      <c r="F120" s="337">
        <v>24.3</v>
      </c>
      <c r="G120" s="336">
        <v>44456</v>
      </c>
      <c r="H120" s="337">
        <v>35.299999999999997</v>
      </c>
      <c r="I120" s="336">
        <v>37733</v>
      </c>
      <c r="J120" s="337">
        <v>1.8</v>
      </c>
      <c r="K120" s="337" t="s">
        <v>515</v>
      </c>
      <c r="L120" s="337" t="s">
        <v>201</v>
      </c>
      <c r="M120" s="336">
        <v>5238</v>
      </c>
      <c r="N120" s="337" t="s">
        <v>642</v>
      </c>
      <c r="O120" s="337">
        <v>817</v>
      </c>
      <c r="P120" s="337">
        <v>4.2</v>
      </c>
      <c r="Q120" s="336">
        <v>4178</v>
      </c>
      <c r="R120" s="337">
        <v>38.799999999999997</v>
      </c>
      <c r="S120" s="336">
        <v>11902</v>
      </c>
      <c r="T120" s="337">
        <v>28.4</v>
      </c>
      <c r="U120" s="336">
        <v>14816</v>
      </c>
      <c r="V120" s="337" t="s">
        <v>894</v>
      </c>
      <c r="W120" s="336">
        <v>46079</v>
      </c>
      <c r="X120" s="337">
        <v>17</v>
      </c>
      <c r="Y120" s="336">
        <v>6668</v>
      </c>
      <c r="Z120" s="337">
        <v>35.700000000000003</v>
      </c>
      <c r="AA120" s="336">
        <v>44321</v>
      </c>
      <c r="AB120" s="337">
        <v>4.7</v>
      </c>
      <c r="AC120" s="336">
        <v>12074</v>
      </c>
      <c r="AD120" s="337">
        <v>6.2</v>
      </c>
      <c r="AE120" s="336">
        <v>22990</v>
      </c>
      <c r="AF120" s="337">
        <v>71.7</v>
      </c>
      <c r="AG120" s="336">
        <v>3655</v>
      </c>
      <c r="AH120" s="337" t="s">
        <v>905</v>
      </c>
      <c r="AI120" s="336">
        <v>3088</v>
      </c>
      <c r="AJ120" s="337">
        <v>3.9</v>
      </c>
      <c r="AK120" s="336">
        <v>1667</v>
      </c>
      <c r="AL120" s="337" t="s">
        <v>690</v>
      </c>
      <c r="AM120" s="337" t="s">
        <v>515</v>
      </c>
      <c r="AN120" s="337" t="s">
        <v>515</v>
      </c>
      <c r="AO120" s="337" t="s">
        <v>515</v>
      </c>
      <c r="AP120" s="337" t="s">
        <v>515</v>
      </c>
    </row>
    <row r="121" spans="1:42">
      <c r="B121" s="324" t="s">
        <v>9</v>
      </c>
      <c r="C121" s="336">
        <v>164638</v>
      </c>
      <c r="D121" s="337">
        <v>5.4</v>
      </c>
      <c r="E121" s="336">
        <v>81284</v>
      </c>
      <c r="F121" s="337">
        <v>38.4</v>
      </c>
      <c r="G121" s="336">
        <v>8125</v>
      </c>
      <c r="H121" s="337">
        <v>13.8</v>
      </c>
      <c r="I121" s="336">
        <v>12848</v>
      </c>
      <c r="J121" s="337">
        <v>5.9</v>
      </c>
      <c r="K121" s="337" t="s">
        <v>515</v>
      </c>
      <c r="L121" s="337" t="s">
        <v>201</v>
      </c>
      <c r="M121" s="336">
        <v>2436</v>
      </c>
      <c r="N121" s="337" t="s">
        <v>906</v>
      </c>
      <c r="O121" s="337">
        <v>615</v>
      </c>
      <c r="P121" s="337">
        <v>13.3</v>
      </c>
      <c r="Q121" s="336">
        <v>2044</v>
      </c>
      <c r="R121" s="337">
        <v>36</v>
      </c>
      <c r="S121" s="336">
        <v>2711</v>
      </c>
      <c r="T121" s="337">
        <v>8.6999999999999993</v>
      </c>
      <c r="U121" s="336">
        <v>4882</v>
      </c>
      <c r="V121" s="337" t="s">
        <v>907</v>
      </c>
      <c r="W121" s="336">
        <v>16035</v>
      </c>
      <c r="X121" s="337" t="s">
        <v>783</v>
      </c>
      <c r="Y121" s="336">
        <v>2289</v>
      </c>
      <c r="Z121" s="337">
        <v>54.6</v>
      </c>
      <c r="AA121" s="336">
        <v>12420</v>
      </c>
      <c r="AB121" s="337">
        <v>1</v>
      </c>
      <c r="AC121" s="336">
        <v>8408</v>
      </c>
      <c r="AD121" s="337" t="s">
        <v>826</v>
      </c>
      <c r="AE121" s="336">
        <v>7181</v>
      </c>
      <c r="AF121" s="337">
        <v>11.5</v>
      </c>
      <c r="AG121" s="336">
        <v>1583</v>
      </c>
      <c r="AH121" s="337">
        <v>55.7</v>
      </c>
      <c r="AI121" s="337">
        <v>539</v>
      </c>
      <c r="AJ121" s="337" t="s">
        <v>700</v>
      </c>
      <c r="AK121" s="336">
        <v>1238</v>
      </c>
      <c r="AL121" s="337" t="s">
        <v>908</v>
      </c>
      <c r="AM121" s="337" t="s">
        <v>515</v>
      </c>
      <c r="AN121" s="337" t="s">
        <v>515</v>
      </c>
      <c r="AO121" s="337" t="s">
        <v>515</v>
      </c>
      <c r="AP121" s="337" t="s">
        <v>515</v>
      </c>
    </row>
    <row r="122" spans="1:42">
      <c r="A122" s="324" t="s">
        <v>1224</v>
      </c>
      <c r="B122" s="324" t="s">
        <v>1215</v>
      </c>
      <c r="C122" s="336">
        <v>226928</v>
      </c>
      <c r="D122" s="337">
        <v>17.899999999999999</v>
      </c>
      <c r="E122" s="336">
        <v>94812</v>
      </c>
      <c r="F122" s="337">
        <v>41</v>
      </c>
      <c r="G122" s="336">
        <v>17730</v>
      </c>
      <c r="H122" s="337" t="s">
        <v>909</v>
      </c>
      <c r="I122" s="336">
        <v>23831</v>
      </c>
      <c r="J122" s="337">
        <v>30.1</v>
      </c>
      <c r="K122" s="337" t="s">
        <v>515</v>
      </c>
      <c r="L122" s="337" t="s">
        <v>201</v>
      </c>
      <c r="M122" s="336">
        <v>6316</v>
      </c>
      <c r="N122" s="337">
        <v>5.9</v>
      </c>
      <c r="O122" s="337">
        <v>713</v>
      </c>
      <c r="P122" s="337">
        <v>9.4</v>
      </c>
      <c r="Q122" s="336">
        <v>3048</v>
      </c>
      <c r="R122" s="337" t="s">
        <v>631</v>
      </c>
      <c r="S122" s="336">
        <v>6456</v>
      </c>
      <c r="T122" s="337">
        <v>53.2</v>
      </c>
      <c r="U122" s="336">
        <v>2637</v>
      </c>
      <c r="V122" s="337" t="s">
        <v>910</v>
      </c>
      <c r="W122" s="336">
        <v>27942</v>
      </c>
      <c r="X122" s="337" t="s">
        <v>646</v>
      </c>
      <c r="Y122" s="336">
        <v>4330</v>
      </c>
      <c r="Z122" s="337">
        <v>63.7</v>
      </c>
      <c r="AA122" s="336">
        <v>11442</v>
      </c>
      <c r="AB122" s="337">
        <v>31.6</v>
      </c>
      <c r="AC122" s="336">
        <v>9304</v>
      </c>
      <c r="AD122" s="337" t="s">
        <v>629</v>
      </c>
      <c r="AE122" s="336">
        <v>13317</v>
      </c>
      <c r="AF122" s="337">
        <v>65.3</v>
      </c>
      <c r="AG122" s="336">
        <v>2373</v>
      </c>
      <c r="AH122" s="337">
        <v>36.299999999999997</v>
      </c>
      <c r="AI122" s="337">
        <v>694</v>
      </c>
      <c r="AJ122" s="337" t="s">
        <v>879</v>
      </c>
      <c r="AK122" s="336">
        <v>1983</v>
      </c>
      <c r="AL122" s="337" t="s">
        <v>799</v>
      </c>
      <c r="AM122" s="337" t="s">
        <v>515</v>
      </c>
      <c r="AN122" s="337" t="s">
        <v>515</v>
      </c>
      <c r="AO122" s="337" t="s">
        <v>515</v>
      </c>
      <c r="AP122" s="337" t="s">
        <v>515</v>
      </c>
    </row>
    <row r="123" spans="1:42">
      <c r="B123" s="324" t="s">
        <v>0</v>
      </c>
      <c r="C123" s="336">
        <v>227317</v>
      </c>
      <c r="D123" s="337">
        <v>22.3</v>
      </c>
      <c r="E123" s="336">
        <v>96810</v>
      </c>
      <c r="F123" s="337">
        <v>99.9</v>
      </c>
      <c r="G123" s="336">
        <v>11398</v>
      </c>
      <c r="H123" s="337">
        <v>20.100000000000001</v>
      </c>
      <c r="I123" s="336">
        <v>19741</v>
      </c>
      <c r="J123" s="337" t="s">
        <v>842</v>
      </c>
      <c r="K123" s="337" t="s">
        <v>515</v>
      </c>
      <c r="L123" s="337" t="s">
        <v>201</v>
      </c>
      <c r="M123" s="336">
        <v>5517</v>
      </c>
      <c r="N123" s="337">
        <v>26.8</v>
      </c>
      <c r="O123" s="337">
        <v>591</v>
      </c>
      <c r="P123" s="337">
        <v>6.9</v>
      </c>
      <c r="Q123" s="336">
        <v>2601</v>
      </c>
      <c r="R123" s="337">
        <v>2</v>
      </c>
      <c r="S123" s="336">
        <v>4354</v>
      </c>
      <c r="T123" s="337" t="s">
        <v>719</v>
      </c>
      <c r="U123" s="336">
        <v>9754</v>
      </c>
      <c r="V123" s="337" t="s">
        <v>911</v>
      </c>
      <c r="W123" s="336">
        <v>26760</v>
      </c>
      <c r="X123" s="337" t="s">
        <v>621</v>
      </c>
      <c r="Y123" s="336">
        <v>6317</v>
      </c>
      <c r="Z123" s="337">
        <v>16.8</v>
      </c>
      <c r="AA123" s="336">
        <v>15838</v>
      </c>
      <c r="AB123" s="337">
        <v>57.4</v>
      </c>
      <c r="AC123" s="336">
        <v>11446</v>
      </c>
      <c r="AD123" s="337">
        <v>6.7</v>
      </c>
      <c r="AE123" s="336">
        <v>12051</v>
      </c>
      <c r="AF123" s="337">
        <v>28.8</v>
      </c>
      <c r="AG123" s="336">
        <v>1553</v>
      </c>
      <c r="AH123" s="337" t="s">
        <v>711</v>
      </c>
      <c r="AI123" s="337">
        <v>843</v>
      </c>
      <c r="AJ123" s="337" t="s">
        <v>912</v>
      </c>
      <c r="AK123" s="336">
        <v>1743</v>
      </c>
      <c r="AL123" s="337" t="s">
        <v>642</v>
      </c>
      <c r="AM123" s="337" t="s">
        <v>515</v>
      </c>
      <c r="AN123" s="337" t="s">
        <v>515</v>
      </c>
      <c r="AO123" s="337" t="s">
        <v>515</v>
      </c>
      <c r="AP123" s="337" t="s">
        <v>515</v>
      </c>
    </row>
    <row r="124" spans="1:42">
      <c r="B124" s="324" t="s">
        <v>1</v>
      </c>
      <c r="C124" s="336">
        <v>501426</v>
      </c>
      <c r="D124" s="337">
        <v>49.5</v>
      </c>
      <c r="E124" s="336">
        <v>269057</v>
      </c>
      <c r="F124" s="337">
        <v>125.1</v>
      </c>
      <c r="G124" s="336">
        <v>19920</v>
      </c>
      <c r="H124" s="337">
        <v>53</v>
      </c>
      <c r="I124" s="336">
        <v>47141</v>
      </c>
      <c r="J124" s="337">
        <v>0.1</v>
      </c>
      <c r="K124" s="337" t="s">
        <v>515</v>
      </c>
      <c r="L124" s="337" t="s">
        <v>201</v>
      </c>
      <c r="M124" s="336">
        <v>6459</v>
      </c>
      <c r="N124" s="337">
        <v>6.8</v>
      </c>
      <c r="O124" s="336">
        <v>1413</v>
      </c>
      <c r="P124" s="337" t="s">
        <v>679</v>
      </c>
      <c r="Q124" s="336">
        <v>3625</v>
      </c>
      <c r="R124" s="337" t="s">
        <v>617</v>
      </c>
      <c r="S124" s="336">
        <v>10679</v>
      </c>
      <c r="T124" s="337" t="s">
        <v>913</v>
      </c>
      <c r="U124" s="336">
        <v>13067</v>
      </c>
      <c r="V124" s="337" t="s">
        <v>914</v>
      </c>
      <c r="W124" s="336">
        <v>58048</v>
      </c>
      <c r="X124" s="337">
        <v>1.2</v>
      </c>
      <c r="Y124" s="336">
        <v>4323</v>
      </c>
      <c r="Z124" s="337" t="s">
        <v>712</v>
      </c>
      <c r="AA124" s="336">
        <v>31595</v>
      </c>
      <c r="AB124" s="337">
        <v>59.6</v>
      </c>
      <c r="AC124" s="336">
        <v>13933</v>
      </c>
      <c r="AD124" s="337">
        <v>6.8</v>
      </c>
      <c r="AE124" s="336">
        <v>16896</v>
      </c>
      <c r="AF124" s="337" t="s">
        <v>201</v>
      </c>
      <c r="AG124" s="336">
        <v>2289</v>
      </c>
      <c r="AH124" s="337">
        <v>2.2000000000000002</v>
      </c>
      <c r="AI124" s="336">
        <v>1418</v>
      </c>
      <c r="AJ124" s="337" t="s">
        <v>861</v>
      </c>
      <c r="AK124" s="336">
        <v>1563</v>
      </c>
      <c r="AL124" s="337" t="s">
        <v>915</v>
      </c>
      <c r="AM124" s="337" t="s">
        <v>515</v>
      </c>
      <c r="AN124" s="337" t="s">
        <v>515</v>
      </c>
      <c r="AO124" s="337" t="s">
        <v>515</v>
      </c>
      <c r="AP124" s="337" t="s">
        <v>515</v>
      </c>
    </row>
    <row r="125" spans="1:42">
      <c r="B125" s="324" t="s">
        <v>414</v>
      </c>
      <c r="C125" s="336">
        <v>415341</v>
      </c>
      <c r="D125" s="337">
        <v>6.4</v>
      </c>
      <c r="E125" s="336">
        <v>188008</v>
      </c>
      <c r="F125" s="337">
        <v>9.4</v>
      </c>
      <c r="G125" s="336">
        <v>17542</v>
      </c>
      <c r="H125" s="337" t="s">
        <v>881</v>
      </c>
      <c r="I125" s="336">
        <v>73220</v>
      </c>
      <c r="J125" s="337">
        <v>22.8</v>
      </c>
      <c r="K125" s="337" t="s">
        <v>515</v>
      </c>
      <c r="L125" s="337" t="s">
        <v>201</v>
      </c>
      <c r="M125" s="336">
        <v>4630</v>
      </c>
      <c r="N125" s="337" t="s">
        <v>916</v>
      </c>
      <c r="O125" s="336">
        <v>2516</v>
      </c>
      <c r="P125" s="337" t="s">
        <v>917</v>
      </c>
      <c r="Q125" s="336">
        <v>4343</v>
      </c>
      <c r="R125" s="337">
        <v>31.7</v>
      </c>
      <c r="S125" s="336">
        <v>10355</v>
      </c>
      <c r="T125" s="337">
        <v>2.7</v>
      </c>
      <c r="U125" s="336">
        <v>2222</v>
      </c>
      <c r="V125" s="337" t="s">
        <v>918</v>
      </c>
      <c r="W125" s="336">
        <v>36106</v>
      </c>
      <c r="X125" s="337" t="s">
        <v>530</v>
      </c>
      <c r="Y125" s="336">
        <v>3479</v>
      </c>
      <c r="Z125" s="337">
        <v>3.4</v>
      </c>
      <c r="AA125" s="336">
        <v>29846</v>
      </c>
      <c r="AB125" s="337" t="s">
        <v>874</v>
      </c>
      <c r="AC125" s="336">
        <v>9994</v>
      </c>
      <c r="AD125" s="337">
        <v>6.6</v>
      </c>
      <c r="AE125" s="336">
        <v>11019</v>
      </c>
      <c r="AF125" s="337" t="s">
        <v>201</v>
      </c>
      <c r="AG125" s="336">
        <v>8191</v>
      </c>
      <c r="AH125" s="337">
        <v>189.5</v>
      </c>
      <c r="AI125" s="336">
        <v>1437</v>
      </c>
      <c r="AJ125" s="337">
        <v>21.1</v>
      </c>
      <c r="AK125" s="336">
        <v>1488</v>
      </c>
      <c r="AL125" s="337" t="s">
        <v>917</v>
      </c>
      <c r="AM125" s="336">
        <v>9391</v>
      </c>
      <c r="AN125" s="337" t="s">
        <v>515</v>
      </c>
      <c r="AO125" s="336">
        <v>1554</v>
      </c>
      <c r="AP125" s="337" t="s">
        <v>515</v>
      </c>
    </row>
    <row r="126" spans="1:42">
      <c r="B126" s="324" t="s">
        <v>3</v>
      </c>
      <c r="C126" s="336">
        <v>313051</v>
      </c>
      <c r="D126" s="337" t="s">
        <v>559</v>
      </c>
      <c r="E126" s="336">
        <v>50276</v>
      </c>
      <c r="F126" s="337" t="s">
        <v>919</v>
      </c>
      <c r="G126" s="336">
        <v>18407</v>
      </c>
      <c r="H126" s="337" t="s">
        <v>823</v>
      </c>
      <c r="I126" s="336">
        <v>45639</v>
      </c>
      <c r="J126" s="337">
        <v>2.9</v>
      </c>
      <c r="K126" s="337" t="s">
        <v>515</v>
      </c>
      <c r="L126" s="337" t="s">
        <v>201</v>
      </c>
      <c r="M126" s="336">
        <v>3533</v>
      </c>
      <c r="N126" s="337" t="s">
        <v>920</v>
      </c>
      <c r="O126" s="337">
        <v>911</v>
      </c>
      <c r="P126" s="337">
        <v>5.6</v>
      </c>
      <c r="Q126" s="336">
        <v>7273</v>
      </c>
      <c r="R126" s="337">
        <v>79.8</v>
      </c>
      <c r="S126" s="336">
        <v>16833</v>
      </c>
      <c r="T126" s="337">
        <v>26.2</v>
      </c>
      <c r="U126" s="336">
        <v>7829</v>
      </c>
      <c r="V126" s="337" t="s">
        <v>921</v>
      </c>
      <c r="W126" s="336">
        <v>75643</v>
      </c>
      <c r="X126" s="337">
        <v>0</v>
      </c>
      <c r="Y126" s="336">
        <v>4981</v>
      </c>
      <c r="Z126" s="337" t="s">
        <v>922</v>
      </c>
      <c r="AA126" s="336">
        <v>11532</v>
      </c>
      <c r="AB126" s="337" t="s">
        <v>923</v>
      </c>
      <c r="AC126" s="336">
        <v>13040</v>
      </c>
      <c r="AD126" s="337">
        <v>18.100000000000001</v>
      </c>
      <c r="AE126" s="336">
        <v>13888</v>
      </c>
      <c r="AF126" s="337" t="s">
        <v>201</v>
      </c>
      <c r="AG126" s="336">
        <v>23888</v>
      </c>
      <c r="AH126" s="337">
        <v>594.6</v>
      </c>
      <c r="AI126" s="336">
        <v>1446</v>
      </c>
      <c r="AJ126" s="337">
        <v>2</v>
      </c>
      <c r="AK126" s="336">
        <v>1874</v>
      </c>
      <c r="AL126" s="337" t="s">
        <v>520</v>
      </c>
      <c r="AM126" s="336">
        <v>13771</v>
      </c>
      <c r="AN126" s="337" t="s">
        <v>515</v>
      </c>
      <c r="AO126" s="336">
        <v>2287</v>
      </c>
      <c r="AP126" s="337" t="s">
        <v>515</v>
      </c>
    </row>
    <row r="127" spans="1:42">
      <c r="B127" s="324" t="s">
        <v>4</v>
      </c>
      <c r="C127" s="336">
        <v>121130</v>
      </c>
      <c r="D127" s="337" t="s">
        <v>572</v>
      </c>
      <c r="E127" s="336">
        <v>19481</v>
      </c>
      <c r="F127" s="337" t="s">
        <v>924</v>
      </c>
      <c r="G127" s="336">
        <v>8600</v>
      </c>
      <c r="H127" s="337" t="s">
        <v>925</v>
      </c>
      <c r="I127" s="336">
        <v>11796</v>
      </c>
      <c r="J127" s="337" t="s">
        <v>872</v>
      </c>
      <c r="K127" s="337" t="s">
        <v>515</v>
      </c>
      <c r="L127" s="337" t="s">
        <v>201</v>
      </c>
      <c r="M127" s="336">
        <v>2971</v>
      </c>
      <c r="N127" s="337" t="s">
        <v>926</v>
      </c>
      <c r="O127" s="337">
        <v>622</v>
      </c>
      <c r="P127" s="337">
        <v>4.9000000000000004</v>
      </c>
      <c r="Q127" s="336">
        <v>2668</v>
      </c>
      <c r="R127" s="337">
        <v>9.5</v>
      </c>
      <c r="S127" s="336">
        <v>2397</v>
      </c>
      <c r="T127" s="337" t="s">
        <v>927</v>
      </c>
      <c r="U127" s="336">
        <v>6512</v>
      </c>
      <c r="V127" s="337" t="s">
        <v>928</v>
      </c>
      <c r="W127" s="336">
        <v>18459</v>
      </c>
      <c r="X127" s="337" t="s">
        <v>848</v>
      </c>
      <c r="Y127" s="336">
        <v>5651</v>
      </c>
      <c r="Z127" s="337" t="s">
        <v>533</v>
      </c>
      <c r="AA127" s="336">
        <v>5719</v>
      </c>
      <c r="AB127" s="337" t="s">
        <v>929</v>
      </c>
      <c r="AC127" s="336">
        <v>11473</v>
      </c>
      <c r="AD127" s="337">
        <v>0.4</v>
      </c>
      <c r="AE127" s="336">
        <v>13900</v>
      </c>
      <c r="AF127" s="337" t="s">
        <v>201</v>
      </c>
      <c r="AG127" s="336">
        <v>2400</v>
      </c>
      <c r="AH127" s="337" t="s">
        <v>720</v>
      </c>
      <c r="AI127" s="337">
        <v>979</v>
      </c>
      <c r="AJ127" s="337" t="s">
        <v>930</v>
      </c>
      <c r="AK127" s="336">
        <v>1943</v>
      </c>
      <c r="AL127" s="337" t="s">
        <v>590</v>
      </c>
      <c r="AM127" s="336">
        <v>4202</v>
      </c>
      <c r="AN127" s="337" t="s">
        <v>515</v>
      </c>
      <c r="AO127" s="336">
        <v>1357</v>
      </c>
      <c r="AP127" s="337" t="s">
        <v>515</v>
      </c>
    </row>
    <row r="128" spans="1:42">
      <c r="B128" s="324" t="s">
        <v>5</v>
      </c>
      <c r="C128" s="336">
        <v>239202</v>
      </c>
      <c r="D128" s="337" t="s">
        <v>644</v>
      </c>
      <c r="E128" s="336">
        <v>23131</v>
      </c>
      <c r="F128" s="337" t="s">
        <v>931</v>
      </c>
      <c r="G128" s="336">
        <v>12002</v>
      </c>
      <c r="H128" s="337" t="s">
        <v>679</v>
      </c>
      <c r="I128" s="336">
        <v>11820</v>
      </c>
      <c r="J128" s="337" t="s">
        <v>683</v>
      </c>
      <c r="K128" s="337" t="s">
        <v>515</v>
      </c>
      <c r="L128" s="337" t="s">
        <v>201</v>
      </c>
      <c r="M128" s="336">
        <v>5266</v>
      </c>
      <c r="N128" s="337" t="s">
        <v>629</v>
      </c>
      <c r="O128" s="337">
        <v>594</v>
      </c>
      <c r="P128" s="337" t="s">
        <v>340</v>
      </c>
      <c r="Q128" s="336">
        <v>1596</v>
      </c>
      <c r="R128" s="337" t="s">
        <v>682</v>
      </c>
      <c r="S128" s="336">
        <v>41332</v>
      </c>
      <c r="T128" s="337">
        <v>33.700000000000003</v>
      </c>
      <c r="U128" s="336">
        <v>5558</v>
      </c>
      <c r="V128" s="337" t="s">
        <v>932</v>
      </c>
      <c r="W128" s="336">
        <v>45191</v>
      </c>
      <c r="X128" s="337">
        <v>18.5</v>
      </c>
      <c r="Y128" s="336">
        <v>11571</v>
      </c>
      <c r="Z128" s="337">
        <v>91.3</v>
      </c>
      <c r="AA128" s="336">
        <v>5187</v>
      </c>
      <c r="AB128" s="337" t="s">
        <v>933</v>
      </c>
      <c r="AC128" s="336">
        <v>24080</v>
      </c>
      <c r="AD128" s="337">
        <v>22.6</v>
      </c>
      <c r="AE128" s="336">
        <v>39855</v>
      </c>
      <c r="AF128" s="337" t="s">
        <v>201</v>
      </c>
      <c r="AG128" s="336">
        <v>4289</v>
      </c>
      <c r="AH128" s="337" t="s">
        <v>900</v>
      </c>
      <c r="AI128" s="336">
        <v>1184</v>
      </c>
      <c r="AJ128" s="337" t="s">
        <v>767</v>
      </c>
      <c r="AK128" s="336">
        <v>1458</v>
      </c>
      <c r="AL128" s="337" t="s">
        <v>934</v>
      </c>
      <c r="AM128" s="336">
        <v>3437</v>
      </c>
      <c r="AN128" s="337" t="s">
        <v>515</v>
      </c>
      <c r="AO128" s="336">
        <v>1651</v>
      </c>
      <c r="AP128" s="337" t="s">
        <v>515</v>
      </c>
    </row>
    <row r="129" spans="1:42">
      <c r="B129" s="324" t="s">
        <v>6</v>
      </c>
      <c r="C129" s="336">
        <v>424187</v>
      </c>
      <c r="D129" s="337" t="s">
        <v>935</v>
      </c>
      <c r="E129" s="336">
        <v>38251</v>
      </c>
      <c r="F129" s="337" t="s">
        <v>936</v>
      </c>
      <c r="G129" s="336">
        <v>14410</v>
      </c>
      <c r="H129" s="337" t="s">
        <v>786</v>
      </c>
      <c r="I129" s="336">
        <v>20680</v>
      </c>
      <c r="J129" s="337" t="s">
        <v>937</v>
      </c>
      <c r="K129" s="337" t="s">
        <v>515</v>
      </c>
      <c r="L129" s="337" t="s">
        <v>201</v>
      </c>
      <c r="M129" s="336">
        <v>11061</v>
      </c>
      <c r="N129" s="337">
        <v>5.4</v>
      </c>
      <c r="O129" s="337">
        <v>970</v>
      </c>
      <c r="P129" s="337" t="s">
        <v>683</v>
      </c>
      <c r="Q129" s="336">
        <v>1761</v>
      </c>
      <c r="R129" s="337" t="s">
        <v>938</v>
      </c>
      <c r="S129" s="336">
        <v>114589</v>
      </c>
      <c r="T129" s="337">
        <v>10.1</v>
      </c>
      <c r="U129" s="336">
        <v>7265</v>
      </c>
      <c r="V129" s="337" t="s">
        <v>939</v>
      </c>
      <c r="W129" s="336">
        <v>119718</v>
      </c>
      <c r="X129" s="337">
        <v>0.3</v>
      </c>
      <c r="Y129" s="336">
        <v>16695</v>
      </c>
      <c r="Z129" s="337">
        <v>100.2</v>
      </c>
      <c r="AA129" s="336">
        <v>6210</v>
      </c>
      <c r="AB129" s="337" t="s">
        <v>940</v>
      </c>
      <c r="AC129" s="336">
        <v>19540</v>
      </c>
      <c r="AD129" s="337">
        <v>12.7</v>
      </c>
      <c r="AE129" s="336">
        <v>36575</v>
      </c>
      <c r="AF129" s="337" t="s">
        <v>941</v>
      </c>
      <c r="AG129" s="336">
        <v>5020</v>
      </c>
      <c r="AH129" s="337" t="s">
        <v>942</v>
      </c>
      <c r="AI129" s="336">
        <v>2049</v>
      </c>
      <c r="AJ129" s="337" t="s">
        <v>850</v>
      </c>
      <c r="AK129" s="336">
        <v>1556</v>
      </c>
      <c r="AL129" s="337" t="s">
        <v>692</v>
      </c>
      <c r="AM129" s="336">
        <v>5299</v>
      </c>
      <c r="AN129" s="337" t="s">
        <v>515</v>
      </c>
      <c r="AO129" s="336">
        <v>2538</v>
      </c>
      <c r="AP129" s="337" t="s">
        <v>515</v>
      </c>
    </row>
    <row r="130" spans="1:42">
      <c r="B130" s="324" t="s">
        <v>7</v>
      </c>
      <c r="C130" s="336">
        <v>169527</v>
      </c>
      <c r="D130" s="337" t="s">
        <v>943</v>
      </c>
      <c r="E130" s="336">
        <v>22208</v>
      </c>
      <c r="F130" s="337" t="s">
        <v>944</v>
      </c>
      <c r="G130" s="336">
        <v>13118</v>
      </c>
      <c r="H130" s="337" t="s">
        <v>945</v>
      </c>
      <c r="I130" s="336">
        <v>20927</v>
      </c>
      <c r="J130" s="337" t="s">
        <v>821</v>
      </c>
      <c r="K130" s="337" t="s">
        <v>515</v>
      </c>
      <c r="L130" s="337" t="s">
        <v>201</v>
      </c>
      <c r="M130" s="336">
        <v>2825</v>
      </c>
      <c r="N130" s="337" t="s">
        <v>532</v>
      </c>
      <c r="O130" s="336">
        <v>1225</v>
      </c>
      <c r="P130" s="337" t="s">
        <v>855</v>
      </c>
      <c r="Q130" s="336">
        <v>1550</v>
      </c>
      <c r="R130" s="337" t="s">
        <v>946</v>
      </c>
      <c r="S130" s="336">
        <v>13344</v>
      </c>
      <c r="T130" s="337">
        <v>14.9</v>
      </c>
      <c r="U130" s="336">
        <v>6083</v>
      </c>
      <c r="V130" s="337" t="s">
        <v>947</v>
      </c>
      <c r="W130" s="336">
        <v>33814</v>
      </c>
      <c r="X130" s="337" t="s">
        <v>948</v>
      </c>
      <c r="Y130" s="336">
        <v>11027</v>
      </c>
      <c r="Z130" s="337">
        <v>91</v>
      </c>
      <c r="AA130" s="336">
        <v>6340</v>
      </c>
      <c r="AB130" s="337" t="s">
        <v>910</v>
      </c>
      <c r="AC130" s="336">
        <v>11873</v>
      </c>
      <c r="AD130" s="337" t="s">
        <v>644</v>
      </c>
      <c r="AE130" s="336">
        <v>12935</v>
      </c>
      <c r="AF130" s="337" t="s">
        <v>949</v>
      </c>
      <c r="AG130" s="336">
        <v>2849</v>
      </c>
      <c r="AH130" s="337" t="s">
        <v>571</v>
      </c>
      <c r="AI130" s="337">
        <v>929</v>
      </c>
      <c r="AJ130" s="337" t="s">
        <v>950</v>
      </c>
      <c r="AK130" s="336">
        <v>1408</v>
      </c>
      <c r="AL130" s="337" t="s">
        <v>528</v>
      </c>
      <c r="AM130" s="336">
        <v>5319</v>
      </c>
      <c r="AN130" s="337" t="s">
        <v>515</v>
      </c>
      <c r="AO130" s="336">
        <v>1753</v>
      </c>
      <c r="AP130" s="337" t="s">
        <v>515</v>
      </c>
    </row>
    <row r="131" spans="1:42">
      <c r="B131" s="324" t="s">
        <v>10</v>
      </c>
      <c r="C131" s="336">
        <v>205610</v>
      </c>
      <c r="D131" s="337" t="s">
        <v>951</v>
      </c>
      <c r="E131" s="336">
        <v>22052</v>
      </c>
      <c r="F131" s="337" t="s">
        <v>952</v>
      </c>
      <c r="G131" s="336">
        <v>12815</v>
      </c>
      <c r="H131" s="337" t="s">
        <v>953</v>
      </c>
      <c r="I131" s="336">
        <v>34908</v>
      </c>
      <c r="J131" s="337" t="s">
        <v>645</v>
      </c>
      <c r="K131" s="337" t="s">
        <v>515</v>
      </c>
      <c r="L131" s="337" t="s">
        <v>201</v>
      </c>
      <c r="M131" s="336">
        <v>5182</v>
      </c>
      <c r="N131" s="337" t="s">
        <v>954</v>
      </c>
      <c r="O131" s="337">
        <v>758</v>
      </c>
      <c r="P131" s="337">
        <v>35.1</v>
      </c>
      <c r="Q131" s="336">
        <v>2112</v>
      </c>
      <c r="R131" s="337">
        <v>20.8</v>
      </c>
      <c r="S131" s="336">
        <v>4874</v>
      </c>
      <c r="T131" s="337" t="s">
        <v>646</v>
      </c>
      <c r="U131" s="336">
        <v>9826</v>
      </c>
      <c r="V131" s="337" t="s">
        <v>768</v>
      </c>
      <c r="W131" s="336">
        <v>41043</v>
      </c>
      <c r="X131" s="337" t="s">
        <v>840</v>
      </c>
      <c r="Y131" s="336">
        <v>13943</v>
      </c>
      <c r="Z131" s="337">
        <v>225.1</v>
      </c>
      <c r="AA131" s="336">
        <v>8962</v>
      </c>
      <c r="AB131" s="337" t="s">
        <v>779</v>
      </c>
      <c r="AC131" s="336">
        <v>11855</v>
      </c>
      <c r="AD131" s="337">
        <v>6.4</v>
      </c>
      <c r="AE131" s="336">
        <v>23298</v>
      </c>
      <c r="AF131" s="337" t="s">
        <v>340</v>
      </c>
      <c r="AG131" s="336">
        <v>2521</v>
      </c>
      <c r="AH131" s="337" t="s">
        <v>522</v>
      </c>
      <c r="AI131" s="336">
        <v>1896</v>
      </c>
      <c r="AJ131" s="337">
        <v>12.9</v>
      </c>
      <c r="AK131" s="336">
        <v>1119</v>
      </c>
      <c r="AL131" s="337" t="s">
        <v>955</v>
      </c>
      <c r="AM131" s="336">
        <v>6303</v>
      </c>
      <c r="AN131" s="337" t="s">
        <v>515</v>
      </c>
      <c r="AO131" s="336">
        <v>2143</v>
      </c>
      <c r="AP131" s="337" t="s">
        <v>515</v>
      </c>
    </row>
    <row r="132" spans="1:42">
      <c r="B132" s="324" t="s">
        <v>8</v>
      </c>
      <c r="C132" s="336">
        <v>242140</v>
      </c>
      <c r="D132" s="337" t="s">
        <v>906</v>
      </c>
      <c r="E132" s="336">
        <v>21003</v>
      </c>
      <c r="F132" s="337" t="s">
        <v>956</v>
      </c>
      <c r="G132" s="336">
        <v>30277</v>
      </c>
      <c r="H132" s="337" t="s">
        <v>957</v>
      </c>
      <c r="I132" s="336">
        <v>36363</v>
      </c>
      <c r="J132" s="337" t="s">
        <v>564</v>
      </c>
      <c r="K132" s="337" t="s">
        <v>515</v>
      </c>
      <c r="L132" s="337" t="s">
        <v>201</v>
      </c>
      <c r="M132" s="336">
        <v>2205</v>
      </c>
      <c r="N132" s="337" t="s">
        <v>958</v>
      </c>
      <c r="O132" s="337">
        <v>730</v>
      </c>
      <c r="P132" s="337" t="s">
        <v>767</v>
      </c>
      <c r="Q132" s="336">
        <v>5249</v>
      </c>
      <c r="R132" s="337">
        <v>25.6</v>
      </c>
      <c r="S132" s="336">
        <v>11451</v>
      </c>
      <c r="T132" s="337" t="s">
        <v>549</v>
      </c>
      <c r="U132" s="336">
        <v>9021</v>
      </c>
      <c r="V132" s="337" t="s">
        <v>710</v>
      </c>
      <c r="W132" s="336">
        <v>36673</v>
      </c>
      <c r="X132" s="337" t="s">
        <v>627</v>
      </c>
      <c r="Y132" s="336">
        <v>15910</v>
      </c>
      <c r="Z132" s="337">
        <v>138.6</v>
      </c>
      <c r="AA132" s="336">
        <v>29118</v>
      </c>
      <c r="AB132" s="337" t="s">
        <v>723</v>
      </c>
      <c r="AC132" s="336">
        <v>10645</v>
      </c>
      <c r="AD132" s="337" t="s">
        <v>539</v>
      </c>
      <c r="AE132" s="336">
        <v>17528</v>
      </c>
      <c r="AF132" s="337" t="s">
        <v>959</v>
      </c>
      <c r="AG132" s="336">
        <v>3655</v>
      </c>
      <c r="AH132" s="337">
        <v>0</v>
      </c>
      <c r="AI132" s="336">
        <v>1879</v>
      </c>
      <c r="AJ132" s="337" t="s">
        <v>898</v>
      </c>
      <c r="AK132" s="336">
        <v>1080</v>
      </c>
      <c r="AL132" s="337" t="s">
        <v>938</v>
      </c>
      <c r="AM132" s="336">
        <v>7086</v>
      </c>
      <c r="AN132" s="337" t="s">
        <v>515</v>
      </c>
      <c r="AO132" s="336">
        <v>2267</v>
      </c>
      <c r="AP132" s="337" t="s">
        <v>515</v>
      </c>
    </row>
    <row r="133" spans="1:42">
      <c r="B133" s="324" t="s">
        <v>9</v>
      </c>
      <c r="C133" s="336">
        <v>93607</v>
      </c>
      <c r="D133" s="337" t="s">
        <v>741</v>
      </c>
      <c r="E133" s="336">
        <v>12480</v>
      </c>
      <c r="F133" s="337" t="s">
        <v>952</v>
      </c>
      <c r="G133" s="336">
        <v>4945</v>
      </c>
      <c r="H133" s="337" t="s">
        <v>710</v>
      </c>
      <c r="I133" s="336">
        <v>13694</v>
      </c>
      <c r="J133" s="337">
        <v>6.6</v>
      </c>
      <c r="K133" s="337" t="s">
        <v>515</v>
      </c>
      <c r="L133" s="337" t="s">
        <v>201</v>
      </c>
      <c r="M133" s="336">
        <v>1769</v>
      </c>
      <c r="N133" s="337" t="s">
        <v>878</v>
      </c>
      <c r="O133" s="337">
        <v>226</v>
      </c>
      <c r="P133" s="337" t="s">
        <v>960</v>
      </c>
      <c r="Q133" s="336">
        <v>1536</v>
      </c>
      <c r="R133" s="337" t="s">
        <v>593</v>
      </c>
      <c r="S133" s="336">
        <v>3413</v>
      </c>
      <c r="T133" s="337">
        <v>25.9</v>
      </c>
      <c r="U133" s="336">
        <v>4064</v>
      </c>
      <c r="V133" s="337" t="s">
        <v>599</v>
      </c>
      <c r="W133" s="336">
        <v>15990</v>
      </c>
      <c r="X133" s="337" t="s">
        <v>917</v>
      </c>
      <c r="Y133" s="336">
        <v>1370</v>
      </c>
      <c r="Z133" s="337" t="s">
        <v>961</v>
      </c>
      <c r="AA133" s="336">
        <v>6351</v>
      </c>
      <c r="AB133" s="337" t="s">
        <v>962</v>
      </c>
      <c r="AC133" s="336">
        <v>8474</v>
      </c>
      <c r="AD133" s="337">
        <v>0.8</v>
      </c>
      <c r="AE133" s="336">
        <v>11884</v>
      </c>
      <c r="AF133" s="337">
        <v>65.5</v>
      </c>
      <c r="AG133" s="337">
        <v>960</v>
      </c>
      <c r="AH133" s="337" t="s">
        <v>884</v>
      </c>
      <c r="AI133" s="336">
        <v>1015</v>
      </c>
      <c r="AJ133" s="337">
        <v>88.3</v>
      </c>
      <c r="AK133" s="336">
        <v>1025</v>
      </c>
      <c r="AL133" s="337" t="s">
        <v>855</v>
      </c>
      <c r="AM133" s="336">
        <v>2457</v>
      </c>
      <c r="AN133" s="337" t="s">
        <v>515</v>
      </c>
      <c r="AO133" s="336">
        <v>1954</v>
      </c>
      <c r="AP133" s="337" t="s">
        <v>515</v>
      </c>
    </row>
    <row r="134" spans="1:42">
      <c r="A134" s="324" t="s">
        <v>1225</v>
      </c>
      <c r="B134" s="324" t="s">
        <v>1215</v>
      </c>
      <c r="C134" s="336">
        <v>122335</v>
      </c>
      <c r="D134" s="337" t="s">
        <v>963</v>
      </c>
      <c r="E134" s="336">
        <v>16135</v>
      </c>
      <c r="F134" s="337" t="s">
        <v>964</v>
      </c>
      <c r="G134" s="336">
        <v>14016</v>
      </c>
      <c r="H134" s="337" t="s">
        <v>604</v>
      </c>
      <c r="I134" s="336">
        <v>17481</v>
      </c>
      <c r="J134" s="337" t="s">
        <v>780</v>
      </c>
      <c r="K134" s="337" t="s">
        <v>515</v>
      </c>
      <c r="L134" s="337" t="s">
        <v>201</v>
      </c>
      <c r="M134" s="337">
        <v>855</v>
      </c>
      <c r="N134" s="337" t="s">
        <v>965</v>
      </c>
      <c r="O134" s="337">
        <v>745</v>
      </c>
      <c r="P134" s="337">
        <v>4.5</v>
      </c>
      <c r="Q134" s="336">
        <v>2532</v>
      </c>
      <c r="R134" s="337" t="s">
        <v>679</v>
      </c>
      <c r="S134" s="336">
        <v>5392</v>
      </c>
      <c r="T134" s="337" t="s">
        <v>616</v>
      </c>
      <c r="U134" s="336">
        <v>7175</v>
      </c>
      <c r="V134" s="337">
        <v>172.1</v>
      </c>
      <c r="W134" s="336">
        <v>24967</v>
      </c>
      <c r="X134" s="337" t="s">
        <v>767</v>
      </c>
      <c r="Y134" s="336">
        <v>1961</v>
      </c>
      <c r="Z134" s="337" t="s">
        <v>966</v>
      </c>
      <c r="AA134" s="336">
        <v>4355</v>
      </c>
      <c r="AB134" s="337" t="s">
        <v>967</v>
      </c>
      <c r="AC134" s="336">
        <v>7775</v>
      </c>
      <c r="AD134" s="337" t="s">
        <v>730</v>
      </c>
      <c r="AE134" s="336">
        <v>10961</v>
      </c>
      <c r="AF134" s="337" t="s">
        <v>569</v>
      </c>
      <c r="AG134" s="336">
        <v>1294</v>
      </c>
      <c r="AH134" s="337" t="s">
        <v>968</v>
      </c>
      <c r="AI134" s="336">
        <v>1011</v>
      </c>
      <c r="AJ134" s="337">
        <v>45.7</v>
      </c>
      <c r="AK134" s="336">
        <v>1618</v>
      </c>
      <c r="AL134" s="337" t="s">
        <v>969</v>
      </c>
      <c r="AM134" s="336">
        <v>2552</v>
      </c>
      <c r="AN134" s="337" t="s">
        <v>515</v>
      </c>
      <c r="AO134" s="336">
        <v>1510</v>
      </c>
      <c r="AP134" s="337" t="s">
        <v>515</v>
      </c>
    </row>
    <row r="135" spans="1:42">
      <c r="B135" s="324" t="s">
        <v>0</v>
      </c>
      <c r="C135" s="336">
        <v>125761</v>
      </c>
      <c r="D135" s="337" t="s">
        <v>970</v>
      </c>
      <c r="E135" s="336">
        <v>12739</v>
      </c>
      <c r="F135" s="337" t="s">
        <v>971</v>
      </c>
      <c r="G135" s="336">
        <v>6771</v>
      </c>
      <c r="H135" s="337" t="s">
        <v>886</v>
      </c>
      <c r="I135" s="336">
        <v>18536</v>
      </c>
      <c r="J135" s="337" t="s">
        <v>589</v>
      </c>
      <c r="K135" s="337" t="s">
        <v>515</v>
      </c>
      <c r="L135" s="337" t="s">
        <v>201</v>
      </c>
      <c r="M135" s="336">
        <v>2755</v>
      </c>
      <c r="N135" s="337" t="s">
        <v>972</v>
      </c>
      <c r="O135" s="337">
        <v>587</v>
      </c>
      <c r="P135" s="337" t="s">
        <v>334</v>
      </c>
      <c r="Q135" s="336">
        <v>2833</v>
      </c>
      <c r="R135" s="337">
        <v>8.9</v>
      </c>
      <c r="S135" s="336">
        <v>5667</v>
      </c>
      <c r="T135" s="337">
        <v>30.2</v>
      </c>
      <c r="U135" s="336">
        <v>10210</v>
      </c>
      <c r="V135" s="337">
        <v>4.7</v>
      </c>
      <c r="W135" s="336">
        <v>23802</v>
      </c>
      <c r="X135" s="337" t="s">
        <v>876</v>
      </c>
      <c r="Y135" s="336">
        <v>4375</v>
      </c>
      <c r="Z135" s="337" t="s">
        <v>794</v>
      </c>
      <c r="AA135" s="336">
        <v>5267</v>
      </c>
      <c r="AB135" s="337" t="s">
        <v>973</v>
      </c>
      <c r="AC135" s="336">
        <v>9905</v>
      </c>
      <c r="AD135" s="337" t="s">
        <v>731</v>
      </c>
      <c r="AE135" s="336">
        <v>12529</v>
      </c>
      <c r="AF135" s="337">
        <v>4</v>
      </c>
      <c r="AG135" s="336">
        <v>2551</v>
      </c>
      <c r="AH135" s="337">
        <v>64.3</v>
      </c>
      <c r="AI135" s="337">
        <v>822</v>
      </c>
      <c r="AJ135" s="337" t="s">
        <v>742</v>
      </c>
      <c r="AK135" s="336">
        <v>1957</v>
      </c>
      <c r="AL135" s="337">
        <v>12.3</v>
      </c>
      <c r="AM135" s="336">
        <v>2565</v>
      </c>
      <c r="AN135" s="337" t="s">
        <v>515</v>
      </c>
      <c r="AO135" s="336">
        <v>1890</v>
      </c>
      <c r="AP135" s="337" t="s">
        <v>515</v>
      </c>
    </row>
    <row r="136" spans="1:42">
      <c r="B136" s="324" t="s">
        <v>1</v>
      </c>
      <c r="C136" s="336">
        <v>202185</v>
      </c>
      <c r="D136" s="337" t="s">
        <v>974</v>
      </c>
      <c r="E136" s="336">
        <v>31824</v>
      </c>
      <c r="F136" s="337" t="s">
        <v>975</v>
      </c>
      <c r="G136" s="336">
        <v>8397</v>
      </c>
      <c r="H136" s="337" t="s">
        <v>830</v>
      </c>
      <c r="I136" s="336">
        <v>35939</v>
      </c>
      <c r="J136" s="337" t="s">
        <v>959</v>
      </c>
      <c r="K136" s="337" t="s">
        <v>515</v>
      </c>
      <c r="L136" s="337" t="s">
        <v>201</v>
      </c>
      <c r="M136" s="336">
        <v>6531</v>
      </c>
      <c r="N136" s="337">
        <v>1.1000000000000001</v>
      </c>
      <c r="O136" s="336">
        <v>1030</v>
      </c>
      <c r="P136" s="337" t="s">
        <v>815</v>
      </c>
      <c r="Q136" s="336">
        <v>2873</v>
      </c>
      <c r="R136" s="337" t="s">
        <v>770</v>
      </c>
      <c r="S136" s="336">
        <v>10216</v>
      </c>
      <c r="T136" s="337" t="s">
        <v>562</v>
      </c>
      <c r="U136" s="336">
        <v>6428</v>
      </c>
      <c r="V136" s="337" t="s">
        <v>976</v>
      </c>
      <c r="W136" s="336">
        <v>45341</v>
      </c>
      <c r="X136" s="337" t="s">
        <v>977</v>
      </c>
      <c r="Y136" s="336">
        <v>5428</v>
      </c>
      <c r="Z136" s="337">
        <v>25.6</v>
      </c>
      <c r="AA136" s="336">
        <v>6598</v>
      </c>
      <c r="AB136" s="337" t="s">
        <v>978</v>
      </c>
      <c r="AC136" s="336">
        <v>13228</v>
      </c>
      <c r="AD136" s="337" t="s">
        <v>820</v>
      </c>
      <c r="AE136" s="336">
        <v>15221</v>
      </c>
      <c r="AF136" s="337" t="s">
        <v>340</v>
      </c>
      <c r="AG136" s="336">
        <v>2226</v>
      </c>
      <c r="AH136" s="337" t="s">
        <v>563</v>
      </c>
      <c r="AI136" s="336">
        <v>1178</v>
      </c>
      <c r="AJ136" s="337" t="s">
        <v>679</v>
      </c>
      <c r="AK136" s="336">
        <v>1851</v>
      </c>
      <c r="AL136" s="337">
        <v>18.399999999999999</v>
      </c>
      <c r="AM136" s="336">
        <v>4763</v>
      </c>
      <c r="AN136" s="337" t="s">
        <v>515</v>
      </c>
      <c r="AO136" s="336">
        <v>3113</v>
      </c>
      <c r="AP136" s="337" t="s">
        <v>515</v>
      </c>
    </row>
    <row r="137" spans="1:42">
      <c r="B137" s="324" t="s">
        <v>414</v>
      </c>
      <c r="C137" s="336">
        <v>243304</v>
      </c>
      <c r="D137" s="337" t="s">
        <v>979</v>
      </c>
      <c r="E137" s="336">
        <v>64759</v>
      </c>
      <c r="F137" s="337" t="s">
        <v>980</v>
      </c>
      <c r="G137" s="336">
        <v>10757</v>
      </c>
      <c r="H137" s="337" t="s">
        <v>880</v>
      </c>
      <c r="I137" s="336">
        <v>49850</v>
      </c>
      <c r="J137" s="337" t="s">
        <v>957</v>
      </c>
      <c r="K137" s="337" t="s">
        <v>515</v>
      </c>
      <c r="L137" s="337" t="s">
        <v>201</v>
      </c>
      <c r="M137" s="336">
        <v>3714</v>
      </c>
      <c r="N137" s="337" t="s">
        <v>981</v>
      </c>
      <c r="O137" s="336">
        <v>1887</v>
      </c>
      <c r="P137" s="337" t="s">
        <v>870</v>
      </c>
      <c r="Q137" s="336">
        <v>3725</v>
      </c>
      <c r="R137" s="337" t="s">
        <v>982</v>
      </c>
      <c r="S137" s="336">
        <v>10512</v>
      </c>
      <c r="T137" s="337">
        <v>1.5</v>
      </c>
      <c r="U137" s="336">
        <v>6585</v>
      </c>
      <c r="V137" s="337">
        <v>196.4</v>
      </c>
      <c r="W137" s="336">
        <v>41047</v>
      </c>
      <c r="X137" s="337">
        <v>13.7</v>
      </c>
      <c r="Y137" s="336">
        <v>4741</v>
      </c>
      <c r="Z137" s="337">
        <v>36.299999999999997</v>
      </c>
      <c r="AA137" s="336">
        <v>9561</v>
      </c>
      <c r="AB137" s="337" t="s">
        <v>983</v>
      </c>
      <c r="AC137" s="336">
        <v>9331</v>
      </c>
      <c r="AD137" s="337" t="s">
        <v>632</v>
      </c>
      <c r="AE137" s="336">
        <v>13493</v>
      </c>
      <c r="AF137" s="337">
        <v>22.5</v>
      </c>
      <c r="AG137" s="336">
        <v>2084</v>
      </c>
      <c r="AH137" s="337" t="s">
        <v>984</v>
      </c>
      <c r="AI137" s="336">
        <v>1856</v>
      </c>
      <c r="AJ137" s="337">
        <v>29.2</v>
      </c>
      <c r="AK137" s="336">
        <v>1410</v>
      </c>
      <c r="AL137" s="337" t="s">
        <v>724</v>
      </c>
      <c r="AM137" s="336">
        <v>6429</v>
      </c>
      <c r="AN137" s="337" t="s">
        <v>844</v>
      </c>
      <c r="AO137" s="336">
        <v>1563</v>
      </c>
      <c r="AP137" s="337">
        <v>0.6</v>
      </c>
    </row>
    <row r="138" spans="1:42">
      <c r="B138" s="324" t="s">
        <v>3</v>
      </c>
      <c r="C138" s="336">
        <v>335135</v>
      </c>
      <c r="D138" s="337">
        <v>7.1</v>
      </c>
      <c r="E138" s="336">
        <v>65173</v>
      </c>
      <c r="F138" s="337">
        <v>29.6</v>
      </c>
      <c r="G138" s="336">
        <v>14246</v>
      </c>
      <c r="H138" s="337" t="s">
        <v>985</v>
      </c>
      <c r="I138" s="336">
        <v>57954</v>
      </c>
      <c r="J138" s="337">
        <v>27</v>
      </c>
      <c r="K138" s="337" t="s">
        <v>515</v>
      </c>
      <c r="L138" s="337" t="s">
        <v>201</v>
      </c>
      <c r="M138" s="336">
        <v>7388</v>
      </c>
      <c r="N138" s="337">
        <v>109.1</v>
      </c>
      <c r="O138" s="337">
        <v>842</v>
      </c>
      <c r="P138" s="337" t="s">
        <v>729</v>
      </c>
      <c r="Q138" s="336">
        <v>6069</v>
      </c>
      <c r="R138" s="337" t="s">
        <v>797</v>
      </c>
      <c r="S138" s="336">
        <v>13982</v>
      </c>
      <c r="T138" s="337" t="s">
        <v>679</v>
      </c>
      <c r="U138" s="336">
        <v>9578</v>
      </c>
      <c r="V138" s="337">
        <v>22.3</v>
      </c>
      <c r="W138" s="336">
        <v>64251</v>
      </c>
      <c r="X138" s="337" t="s">
        <v>986</v>
      </c>
      <c r="Y138" s="336">
        <v>9358</v>
      </c>
      <c r="Z138" s="337">
        <v>87.9</v>
      </c>
      <c r="AA138" s="336">
        <v>10693</v>
      </c>
      <c r="AB138" s="337" t="s">
        <v>854</v>
      </c>
      <c r="AC138" s="336">
        <v>13463</v>
      </c>
      <c r="AD138" s="337">
        <v>3.2</v>
      </c>
      <c r="AE138" s="336">
        <v>38891</v>
      </c>
      <c r="AF138" s="337">
        <v>180</v>
      </c>
      <c r="AG138" s="336">
        <v>2504</v>
      </c>
      <c r="AH138" s="337" t="s">
        <v>987</v>
      </c>
      <c r="AI138" s="336">
        <v>3834</v>
      </c>
      <c r="AJ138" s="337">
        <v>165.1</v>
      </c>
      <c r="AK138" s="336">
        <v>2130</v>
      </c>
      <c r="AL138" s="337">
        <v>13.7</v>
      </c>
      <c r="AM138" s="336">
        <v>12233</v>
      </c>
      <c r="AN138" s="337" t="s">
        <v>769</v>
      </c>
      <c r="AO138" s="336">
        <v>2546</v>
      </c>
      <c r="AP138" s="337">
        <v>11.3</v>
      </c>
    </row>
    <row r="139" spans="1:42">
      <c r="B139" s="324" t="s">
        <v>4</v>
      </c>
      <c r="C139" s="336">
        <v>153227</v>
      </c>
      <c r="D139" s="337">
        <v>26.5</v>
      </c>
      <c r="E139" s="336">
        <v>44874</v>
      </c>
      <c r="F139" s="337">
        <v>130.30000000000001</v>
      </c>
      <c r="G139" s="336">
        <v>9838</v>
      </c>
      <c r="H139" s="337">
        <v>14.4</v>
      </c>
      <c r="I139" s="336">
        <v>13552</v>
      </c>
      <c r="J139" s="337">
        <v>14.9</v>
      </c>
      <c r="K139" s="337" t="s">
        <v>515</v>
      </c>
      <c r="L139" s="337" t="s">
        <v>201</v>
      </c>
      <c r="M139" s="336">
        <v>1375</v>
      </c>
      <c r="N139" s="337" t="s">
        <v>988</v>
      </c>
      <c r="O139" s="337">
        <v>631</v>
      </c>
      <c r="P139" s="337">
        <v>1.4</v>
      </c>
      <c r="Q139" s="336">
        <v>2504</v>
      </c>
      <c r="R139" s="337" t="s">
        <v>589</v>
      </c>
      <c r="S139" s="336">
        <v>2508</v>
      </c>
      <c r="T139" s="337">
        <v>4.5999999999999996</v>
      </c>
      <c r="U139" s="336">
        <v>6498</v>
      </c>
      <c r="V139" s="337" t="s">
        <v>586</v>
      </c>
      <c r="W139" s="336">
        <v>18765</v>
      </c>
      <c r="X139" s="337">
        <v>1.7</v>
      </c>
      <c r="Y139" s="336">
        <v>7049</v>
      </c>
      <c r="Z139" s="337">
        <v>24.7</v>
      </c>
      <c r="AA139" s="336">
        <v>5962</v>
      </c>
      <c r="AB139" s="337">
        <v>4.2</v>
      </c>
      <c r="AC139" s="336">
        <v>11498</v>
      </c>
      <c r="AD139" s="337">
        <v>0.2</v>
      </c>
      <c r="AE139" s="336">
        <v>15277</v>
      </c>
      <c r="AF139" s="337">
        <v>9.9</v>
      </c>
      <c r="AG139" s="336">
        <v>1931</v>
      </c>
      <c r="AH139" s="337" t="s">
        <v>761</v>
      </c>
      <c r="AI139" s="336">
        <v>1408</v>
      </c>
      <c r="AJ139" s="337">
        <v>43.8</v>
      </c>
      <c r="AK139" s="336">
        <v>2621</v>
      </c>
      <c r="AL139" s="337">
        <v>34.9</v>
      </c>
      <c r="AM139" s="336">
        <v>5508</v>
      </c>
      <c r="AN139" s="337">
        <v>31.1</v>
      </c>
      <c r="AO139" s="336">
        <v>1428</v>
      </c>
      <c r="AP139" s="337">
        <v>5.2</v>
      </c>
    </row>
    <row r="140" spans="1:42">
      <c r="B140" s="324" t="s">
        <v>5</v>
      </c>
      <c r="C140" s="336">
        <v>332008</v>
      </c>
      <c r="D140" s="337">
        <v>38.799999999999997</v>
      </c>
      <c r="E140" s="336">
        <v>37202</v>
      </c>
      <c r="F140" s="337">
        <v>60.8</v>
      </c>
      <c r="G140" s="336">
        <v>11736</v>
      </c>
      <c r="H140" s="337" t="s">
        <v>518</v>
      </c>
      <c r="I140" s="336">
        <v>12737</v>
      </c>
      <c r="J140" s="337">
        <v>7.8</v>
      </c>
      <c r="K140" s="336">
        <v>69282</v>
      </c>
      <c r="L140" s="337" t="s">
        <v>201</v>
      </c>
      <c r="M140" s="336">
        <v>7002</v>
      </c>
      <c r="N140" s="337">
        <v>33</v>
      </c>
      <c r="O140" s="337">
        <v>585</v>
      </c>
      <c r="P140" s="337" t="s">
        <v>809</v>
      </c>
      <c r="Q140" s="336">
        <v>1582</v>
      </c>
      <c r="R140" s="337" t="s">
        <v>522</v>
      </c>
      <c r="S140" s="336">
        <v>46452</v>
      </c>
      <c r="T140" s="337">
        <v>12.4</v>
      </c>
      <c r="U140" s="336">
        <v>6603</v>
      </c>
      <c r="V140" s="337">
        <v>18.8</v>
      </c>
      <c r="W140" s="336">
        <v>49340</v>
      </c>
      <c r="X140" s="337">
        <v>9.1999999999999993</v>
      </c>
      <c r="Y140" s="336">
        <v>10928</v>
      </c>
      <c r="Z140" s="337" t="s">
        <v>708</v>
      </c>
      <c r="AA140" s="336">
        <v>3968</v>
      </c>
      <c r="AB140" s="337" t="s">
        <v>687</v>
      </c>
      <c r="AC140" s="336">
        <v>21844</v>
      </c>
      <c r="AD140" s="337" t="s">
        <v>647</v>
      </c>
      <c r="AE140" s="336">
        <v>39151</v>
      </c>
      <c r="AF140" s="337" t="s">
        <v>594</v>
      </c>
      <c r="AG140" s="336">
        <v>4631</v>
      </c>
      <c r="AH140" s="337">
        <v>8</v>
      </c>
      <c r="AI140" s="336">
        <v>1486</v>
      </c>
      <c r="AJ140" s="337">
        <v>25.5</v>
      </c>
      <c r="AK140" s="336">
        <v>1726</v>
      </c>
      <c r="AL140" s="337">
        <v>18.399999999999999</v>
      </c>
      <c r="AM140" s="336">
        <v>4201</v>
      </c>
      <c r="AN140" s="337">
        <v>22.2</v>
      </c>
      <c r="AO140" s="336">
        <v>1552</v>
      </c>
      <c r="AP140" s="337" t="s">
        <v>828</v>
      </c>
    </row>
    <row r="141" spans="1:42">
      <c r="B141" s="324" t="s">
        <v>6</v>
      </c>
      <c r="C141" s="336">
        <v>526787</v>
      </c>
      <c r="D141" s="337">
        <v>24.2</v>
      </c>
      <c r="E141" s="336">
        <v>63571</v>
      </c>
      <c r="F141" s="337">
        <v>66.2</v>
      </c>
      <c r="G141" s="336">
        <v>14771</v>
      </c>
      <c r="H141" s="337">
        <v>2.5</v>
      </c>
      <c r="I141" s="336">
        <v>30801</v>
      </c>
      <c r="J141" s="337">
        <v>48.9</v>
      </c>
      <c r="K141" s="336">
        <v>76944</v>
      </c>
      <c r="L141" s="337" t="s">
        <v>201</v>
      </c>
      <c r="M141" s="336">
        <v>11039</v>
      </c>
      <c r="N141" s="337" t="s">
        <v>586</v>
      </c>
      <c r="O141" s="337">
        <v>941</v>
      </c>
      <c r="P141" s="337" t="s">
        <v>341</v>
      </c>
      <c r="Q141" s="336">
        <v>2949</v>
      </c>
      <c r="R141" s="337">
        <v>67.5</v>
      </c>
      <c r="S141" s="336">
        <v>95281</v>
      </c>
      <c r="T141" s="337" t="s">
        <v>599</v>
      </c>
      <c r="U141" s="336">
        <v>9885</v>
      </c>
      <c r="V141" s="337">
        <v>36.1</v>
      </c>
      <c r="W141" s="336">
        <v>125561</v>
      </c>
      <c r="X141" s="337">
        <v>4.9000000000000004</v>
      </c>
      <c r="Y141" s="336">
        <v>13377</v>
      </c>
      <c r="Z141" s="337" t="s">
        <v>777</v>
      </c>
      <c r="AA141" s="336">
        <v>4557</v>
      </c>
      <c r="AB141" s="337" t="s">
        <v>780</v>
      </c>
      <c r="AC141" s="336">
        <v>17921</v>
      </c>
      <c r="AD141" s="337" t="s">
        <v>725</v>
      </c>
      <c r="AE141" s="336">
        <v>39020</v>
      </c>
      <c r="AF141" s="337">
        <v>6.7</v>
      </c>
      <c r="AG141" s="336">
        <v>5996</v>
      </c>
      <c r="AH141" s="337">
        <v>19.399999999999999</v>
      </c>
      <c r="AI141" s="336">
        <v>3264</v>
      </c>
      <c r="AJ141" s="337">
        <v>59.3</v>
      </c>
      <c r="AK141" s="336">
        <v>2018</v>
      </c>
      <c r="AL141" s="337">
        <v>29.7</v>
      </c>
      <c r="AM141" s="336">
        <v>6744</v>
      </c>
      <c r="AN141" s="337">
        <v>27.3</v>
      </c>
      <c r="AO141" s="336">
        <v>2147</v>
      </c>
      <c r="AP141" s="337" t="s">
        <v>860</v>
      </c>
    </row>
    <row r="142" spans="1:42">
      <c r="B142" s="324" t="s">
        <v>7</v>
      </c>
      <c r="C142" s="336">
        <v>260500</v>
      </c>
      <c r="D142" s="337">
        <v>53.7</v>
      </c>
      <c r="E142" s="336">
        <v>45048</v>
      </c>
      <c r="F142" s="337">
        <v>102.8</v>
      </c>
      <c r="G142" s="336">
        <v>12777</v>
      </c>
      <c r="H142" s="337" t="s">
        <v>644</v>
      </c>
      <c r="I142" s="336">
        <v>28789</v>
      </c>
      <c r="J142" s="337">
        <v>37.6</v>
      </c>
      <c r="K142" s="336">
        <v>33781</v>
      </c>
      <c r="L142" s="337" t="s">
        <v>201</v>
      </c>
      <c r="M142" s="336">
        <v>30218</v>
      </c>
      <c r="N142" s="337">
        <v>969.7</v>
      </c>
      <c r="O142" s="336">
        <v>1482</v>
      </c>
      <c r="P142" s="337">
        <v>21</v>
      </c>
      <c r="Q142" s="336">
        <v>1642</v>
      </c>
      <c r="R142" s="337">
        <v>5.9</v>
      </c>
      <c r="S142" s="336">
        <v>6349</v>
      </c>
      <c r="T142" s="337" t="s">
        <v>914</v>
      </c>
      <c r="U142" s="336">
        <v>9236</v>
      </c>
      <c r="V142" s="337">
        <v>51.8</v>
      </c>
      <c r="W142" s="336">
        <v>39500</v>
      </c>
      <c r="X142" s="337">
        <v>16.8</v>
      </c>
      <c r="Y142" s="336">
        <v>8054</v>
      </c>
      <c r="Z142" s="337" t="s">
        <v>913</v>
      </c>
      <c r="AA142" s="336">
        <v>5960</v>
      </c>
      <c r="AB142" s="337" t="s">
        <v>828</v>
      </c>
      <c r="AC142" s="336">
        <v>11634</v>
      </c>
      <c r="AD142" s="337" t="s">
        <v>686</v>
      </c>
      <c r="AE142" s="336">
        <v>11999</v>
      </c>
      <c r="AF142" s="337" t="s">
        <v>648</v>
      </c>
      <c r="AG142" s="336">
        <v>3631</v>
      </c>
      <c r="AH142" s="337">
        <v>27.4</v>
      </c>
      <c r="AI142" s="336">
        <v>1018</v>
      </c>
      <c r="AJ142" s="337">
        <v>9.6</v>
      </c>
      <c r="AK142" s="336">
        <v>1407</v>
      </c>
      <c r="AL142" s="337" t="s">
        <v>638</v>
      </c>
      <c r="AM142" s="336">
        <v>6538</v>
      </c>
      <c r="AN142" s="337">
        <v>22.9</v>
      </c>
      <c r="AO142" s="336">
        <v>1437</v>
      </c>
      <c r="AP142" s="337" t="s">
        <v>612</v>
      </c>
    </row>
    <row r="143" spans="1:42">
      <c r="B143" s="324" t="s">
        <v>10</v>
      </c>
      <c r="C143" s="336">
        <v>292517</v>
      </c>
      <c r="D143" s="337">
        <v>42.3</v>
      </c>
      <c r="E143" s="336">
        <v>59613</v>
      </c>
      <c r="F143" s="337">
        <v>170.3</v>
      </c>
      <c r="G143" s="336">
        <v>14691</v>
      </c>
      <c r="H143" s="337">
        <v>14.6</v>
      </c>
      <c r="I143" s="336">
        <v>37106</v>
      </c>
      <c r="J143" s="337">
        <v>6.3</v>
      </c>
      <c r="K143" s="336">
        <v>33070</v>
      </c>
      <c r="L143" s="337" t="s">
        <v>201</v>
      </c>
      <c r="M143" s="336">
        <v>7991</v>
      </c>
      <c r="N143" s="337">
        <v>54.2</v>
      </c>
      <c r="O143" s="337">
        <v>648</v>
      </c>
      <c r="P143" s="337" t="s">
        <v>823</v>
      </c>
      <c r="Q143" s="336">
        <v>2937</v>
      </c>
      <c r="R143" s="337">
        <v>39.1</v>
      </c>
      <c r="S143" s="336">
        <v>6193</v>
      </c>
      <c r="T143" s="337">
        <v>27.1</v>
      </c>
      <c r="U143" s="336">
        <v>10224</v>
      </c>
      <c r="V143" s="337">
        <v>4.0999999999999996</v>
      </c>
      <c r="W143" s="336">
        <v>45995</v>
      </c>
      <c r="X143" s="337">
        <v>12.1</v>
      </c>
      <c r="Y143" s="336">
        <v>10438</v>
      </c>
      <c r="Z143" s="337" t="s">
        <v>747</v>
      </c>
      <c r="AA143" s="336">
        <v>10298</v>
      </c>
      <c r="AB143" s="337">
        <v>14.9</v>
      </c>
      <c r="AC143" s="336">
        <v>12961</v>
      </c>
      <c r="AD143" s="337">
        <v>9.3000000000000007</v>
      </c>
      <c r="AE143" s="336">
        <v>22095</v>
      </c>
      <c r="AF143" s="337" t="s">
        <v>724</v>
      </c>
      <c r="AG143" s="336">
        <v>3643</v>
      </c>
      <c r="AH143" s="337">
        <v>44.5</v>
      </c>
      <c r="AI143" s="336">
        <v>3235</v>
      </c>
      <c r="AJ143" s="337">
        <v>70.599999999999994</v>
      </c>
      <c r="AK143" s="336">
        <v>1803</v>
      </c>
      <c r="AL143" s="337">
        <v>61.1</v>
      </c>
      <c r="AM143" s="336">
        <v>7551</v>
      </c>
      <c r="AN143" s="337">
        <v>19.8</v>
      </c>
      <c r="AO143" s="336">
        <v>2025</v>
      </c>
      <c r="AP143" s="337" t="s">
        <v>677</v>
      </c>
    </row>
    <row r="144" spans="1:42">
      <c r="B144" s="324" t="s">
        <v>8</v>
      </c>
      <c r="C144" s="336">
        <v>363586</v>
      </c>
      <c r="D144" s="337">
        <v>50.2</v>
      </c>
      <c r="E144" s="336">
        <v>63020</v>
      </c>
      <c r="F144" s="337">
        <v>200.1</v>
      </c>
      <c r="G144" s="336">
        <v>24827</v>
      </c>
      <c r="H144" s="337" t="s">
        <v>612</v>
      </c>
      <c r="I144" s="336">
        <v>101422</v>
      </c>
      <c r="J144" s="337">
        <v>178.9</v>
      </c>
      <c r="K144" s="336">
        <v>25006</v>
      </c>
      <c r="L144" s="337" t="s">
        <v>201</v>
      </c>
      <c r="M144" s="336">
        <v>2305</v>
      </c>
      <c r="N144" s="337">
        <v>4.5</v>
      </c>
      <c r="O144" s="337">
        <v>579</v>
      </c>
      <c r="P144" s="337" t="s">
        <v>770</v>
      </c>
      <c r="Q144" s="336">
        <v>3373</v>
      </c>
      <c r="R144" s="337" t="s">
        <v>989</v>
      </c>
      <c r="S144" s="336">
        <v>8588</v>
      </c>
      <c r="T144" s="337" t="s">
        <v>870</v>
      </c>
      <c r="U144" s="336">
        <v>18654</v>
      </c>
      <c r="V144" s="337">
        <v>106.8</v>
      </c>
      <c r="W144" s="336">
        <v>37105</v>
      </c>
      <c r="X144" s="337">
        <v>1.2</v>
      </c>
      <c r="Y144" s="336">
        <v>13280</v>
      </c>
      <c r="Z144" s="337" t="s">
        <v>616</v>
      </c>
      <c r="AA144" s="336">
        <v>20892</v>
      </c>
      <c r="AB144" s="337" t="s">
        <v>699</v>
      </c>
      <c r="AC144" s="336">
        <v>11051</v>
      </c>
      <c r="AD144" s="337">
        <v>3.8</v>
      </c>
      <c r="AE144" s="336">
        <v>14018</v>
      </c>
      <c r="AF144" s="337" t="s">
        <v>755</v>
      </c>
      <c r="AG144" s="336">
        <v>5357</v>
      </c>
      <c r="AH144" s="337">
        <v>46.6</v>
      </c>
      <c r="AI144" s="336">
        <v>2198</v>
      </c>
      <c r="AJ144" s="337">
        <v>17</v>
      </c>
      <c r="AK144" s="336">
        <v>2078</v>
      </c>
      <c r="AL144" s="337">
        <v>92.4</v>
      </c>
      <c r="AM144" s="336">
        <v>7416</v>
      </c>
      <c r="AN144" s="337">
        <v>4.7</v>
      </c>
      <c r="AO144" s="336">
        <v>2417</v>
      </c>
      <c r="AP144" s="337">
        <v>6.6</v>
      </c>
    </row>
    <row r="145" spans="1:42">
      <c r="B145" s="324" t="s">
        <v>9</v>
      </c>
      <c r="C145" s="336">
        <v>131300</v>
      </c>
      <c r="D145" s="337">
        <v>40.299999999999997</v>
      </c>
      <c r="E145" s="336">
        <v>35607</v>
      </c>
      <c r="F145" s="337">
        <v>185.3</v>
      </c>
      <c r="G145" s="336">
        <v>3669</v>
      </c>
      <c r="H145" s="337" t="s">
        <v>798</v>
      </c>
      <c r="I145" s="336">
        <v>13570</v>
      </c>
      <c r="J145" s="337" t="s">
        <v>522</v>
      </c>
      <c r="K145" s="336">
        <v>10074</v>
      </c>
      <c r="L145" s="337" t="s">
        <v>201</v>
      </c>
      <c r="M145" s="337" t="s">
        <v>515</v>
      </c>
      <c r="N145" s="337" t="s">
        <v>201</v>
      </c>
      <c r="O145" s="337">
        <v>598</v>
      </c>
      <c r="P145" s="337">
        <v>164.6</v>
      </c>
      <c r="Q145" s="336">
        <v>2137</v>
      </c>
      <c r="R145" s="337">
        <v>39.1</v>
      </c>
      <c r="S145" s="336">
        <v>3148</v>
      </c>
      <c r="T145" s="337" t="s">
        <v>713</v>
      </c>
      <c r="U145" s="336">
        <v>5098</v>
      </c>
      <c r="V145" s="337">
        <v>25.4</v>
      </c>
      <c r="W145" s="336">
        <v>18823</v>
      </c>
      <c r="X145" s="337">
        <v>17.7</v>
      </c>
      <c r="Y145" s="336">
        <v>2434</v>
      </c>
      <c r="Z145" s="337">
        <v>77.7</v>
      </c>
      <c r="AA145" s="336">
        <v>6706</v>
      </c>
      <c r="AB145" s="337">
        <v>5.6</v>
      </c>
      <c r="AC145" s="336">
        <v>8747</v>
      </c>
      <c r="AD145" s="337">
        <v>3.2</v>
      </c>
      <c r="AE145" s="336">
        <v>10645</v>
      </c>
      <c r="AF145" s="337" t="s">
        <v>550</v>
      </c>
      <c r="AG145" s="336">
        <v>1338</v>
      </c>
      <c r="AH145" s="337">
        <v>39.4</v>
      </c>
      <c r="AI145" s="336">
        <v>1301</v>
      </c>
      <c r="AJ145" s="337">
        <v>28.2</v>
      </c>
      <c r="AK145" s="336">
        <v>1416</v>
      </c>
      <c r="AL145" s="337">
        <v>38.1</v>
      </c>
      <c r="AM145" s="336">
        <v>4235</v>
      </c>
      <c r="AN145" s="337">
        <v>72.400000000000006</v>
      </c>
      <c r="AO145" s="336">
        <v>1754</v>
      </c>
      <c r="AP145" s="337" t="s">
        <v>990</v>
      </c>
    </row>
    <row r="146" spans="1:42">
      <c r="A146" s="324" t="s">
        <v>1226</v>
      </c>
      <c r="B146" s="324" t="s">
        <v>1215</v>
      </c>
      <c r="C146" s="336">
        <v>177547</v>
      </c>
      <c r="D146" s="337">
        <v>45.1</v>
      </c>
      <c r="E146" s="336">
        <v>44557</v>
      </c>
      <c r="F146" s="337">
        <v>176.2</v>
      </c>
      <c r="G146" s="336">
        <v>16757</v>
      </c>
      <c r="H146" s="337">
        <v>19.600000000000001</v>
      </c>
      <c r="I146" s="336">
        <v>19705</v>
      </c>
      <c r="J146" s="337">
        <v>12.7</v>
      </c>
      <c r="K146" s="336">
        <v>17318</v>
      </c>
      <c r="L146" s="337" t="s">
        <v>201</v>
      </c>
      <c r="M146" s="337" t="s">
        <v>515</v>
      </c>
      <c r="N146" s="337" t="s">
        <v>201</v>
      </c>
      <c r="O146" s="337">
        <v>610</v>
      </c>
      <c r="P146" s="337" t="s">
        <v>525</v>
      </c>
      <c r="Q146" s="336">
        <v>3595</v>
      </c>
      <c r="R146" s="337">
        <v>42</v>
      </c>
      <c r="S146" s="336">
        <v>4889</v>
      </c>
      <c r="T146" s="337" t="s">
        <v>647</v>
      </c>
      <c r="U146" s="336">
        <v>4176</v>
      </c>
      <c r="V146" s="337" t="s">
        <v>745</v>
      </c>
      <c r="W146" s="336">
        <v>27217</v>
      </c>
      <c r="X146" s="337">
        <v>9</v>
      </c>
      <c r="Y146" s="336">
        <v>3097</v>
      </c>
      <c r="Z146" s="337">
        <v>57.9</v>
      </c>
      <c r="AA146" s="336">
        <v>4377</v>
      </c>
      <c r="AB146" s="337">
        <v>0.5</v>
      </c>
      <c r="AC146" s="336">
        <v>7234</v>
      </c>
      <c r="AD146" s="337" t="s">
        <v>538</v>
      </c>
      <c r="AE146" s="336">
        <v>12085</v>
      </c>
      <c r="AF146" s="337">
        <v>10.3</v>
      </c>
      <c r="AG146" s="336">
        <v>4008</v>
      </c>
      <c r="AH146" s="337">
        <v>209.7</v>
      </c>
      <c r="AI146" s="337">
        <v>951</v>
      </c>
      <c r="AJ146" s="337" t="s">
        <v>695</v>
      </c>
      <c r="AK146" s="336">
        <v>1217</v>
      </c>
      <c r="AL146" s="337" t="s">
        <v>991</v>
      </c>
      <c r="AM146" s="336">
        <v>4263</v>
      </c>
      <c r="AN146" s="337">
        <v>67</v>
      </c>
      <c r="AO146" s="336">
        <v>1491</v>
      </c>
      <c r="AP146" s="337" t="s">
        <v>640</v>
      </c>
    </row>
    <row r="147" spans="1:42">
      <c r="B147" s="324" t="s">
        <v>0</v>
      </c>
      <c r="C147" s="336">
        <v>131600</v>
      </c>
      <c r="D147" s="337">
        <v>4.5999999999999996</v>
      </c>
      <c r="E147" s="336">
        <v>32186</v>
      </c>
      <c r="F147" s="337">
        <v>152.69999999999999</v>
      </c>
      <c r="G147" s="336">
        <v>5657</v>
      </c>
      <c r="H147" s="337" t="s">
        <v>616</v>
      </c>
      <c r="I147" s="336">
        <v>13220</v>
      </c>
      <c r="J147" s="337" t="s">
        <v>899</v>
      </c>
      <c r="K147" s="336">
        <v>12546</v>
      </c>
      <c r="L147" s="337" t="s">
        <v>201</v>
      </c>
      <c r="M147" s="337" t="s">
        <v>515</v>
      </c>
      <c r="N147" s="337" t="s">
        <v>201</v>
      </c>
      <c r="O147" s="337">
        <v>482</v>
      </c>
      <c r="P147" s="337" t="s">
        <v>902</v>
      </c>
      <c r="Q147" s="336">
        <v>2459</v>
      </c>
      <c r="R147" s="337" t="s">
        <v>812</v>
      </c>
      <c r="S147" s="336">
        <v>2438</v>
      </c>
      <c r="T147" s="337" t="s">
        <v>992</v>
      </c>
      <c r="U147" s="336">
        <v>4582</v>
      </c>
      <c r="V147" s="337" t="s">
        <v>993</v>
      </c>
      <c r="W147" s="336">
        <v>21546</v>
      </c>
      <c r="X147" s="337" t="s">
        <v>693</v>
      </c>
      <c r="Y147" s="336">
        <v>6076</v>
      </c>
      <c r="Z147" s="337">
        <v>38.9</v>
      </c>
      <c r="AA147" s="336">
        <v>4181</v>
      </c>
      <c r="AB147" s="337" t="s">
        <v>994</v>
      </c>
      <c r="AC147" s="336">
        <v>7427</v>
      </c>
      <c r="AD147" s="337" t="s">
        <v>870</v>
      </c>
      <c r="AE147" s="336">
        <v>7069</v>
      </c>
      <c r="AF147" s="337" t="s">
        <v>995</v>
      </c>
      <c r="AG147" s="336">
        <v>3627</v>
      </c>
      <c r="AH147" s="337">
        <v>42.2</v>
      </c>
      <c r="AI147" s="336">
        <v>1076</v>
      </c>
      <c r="AJ147" s="337">
        <v>30.9</v>
      </c>
      <c r="AK147" s="336">
        <v>1408</v>
      </c>
      <c r="AL147" s="337" t="s">
        <v>996</v>
      </c>
      <c r="AM147" s="336">
        <v>3614</v>
      </c>
      <c r="AN147" s="337">
        <v>40.9</v>
      </c>
      <c r="AO147" s="336">
        <v>2006</v>
      </c>
      <c r="AP147" s="337">
        <v>6.1</v>
      </c>
    </row>
    <row r="148" spans="1:42">
      <c r="B148" s="324" t="s">
        <v>1</v>
      </c>
      <c r="C148" s="336">
        <v>231346</v>
      </c>
      <c r="D148" s="337">
        <v>14.4</v>
      </c>
      <c r="E148" s="336">
        <v>54895</v>
      </c>
      <c r="F148" s="337">
        <v>72.5</v>
      </c>
      <c r="G148" s="336">
        <v>7215</v>
      </c>
      <c r="H148" s="337" t="s">
        <v>336</v>
      </c>
      <c r="I148" s="336">
        <v>28945</v>
      </c>
      <c r="J148" s="337" t="s">
        <v>761</v>
      </c>
      <c r="K148" s="336">
        <v>24842</v>
      </c>
      <c r="L148" s="337" t="s">
        <v>201</v>
      </c>
      <c r="M148" s="337" t="s">
        <v>515</v>
      </c>
      <c r="N148" s="337" t="s">
        <v>201</v>
      </c>
      <c r="O148" s="336">
        <v>1440</v>
      </c>
      <c r="P148" s="337">
        <v>39.799999999999997</v>
      </c>
      <c r="Q148" s="336">
        <v>3284</v>
      </c>
      <c r="R148" s="337">
        <v>14.3</v>
      </c>
      <c r="S148" s="336">
        <v>7333</v>
      </c>
      <c r="T148" s="337" t="s">
        <v>997</v>
      </c>
      <c r="U148" s="336">
        <v>5259</v>
      </c>
      <c r="V148" s="337" t="s">
        <v>800</v>
      </c>
      <c r="W148" s="336">
        <v>48182</v>
      </c>
      <c r="X148" s="337">
        <v>6.3</v>
      </c>
      <c r="Y148" s="336">
        <v>4642</v>
      </c>
      <c r="Z148" s="337" t="s">
        <v>823</v>
      </c>
      <c r="AA148" s="336">
        <v>7562</v>
      </c>
      <c r="AB148" s="337">
        <v>14.6</v>
      </c>
      <c r="AC148" s="336">
        <v>9463</v>
      </c>
      <c r="AD148" s="337" t="s">
        <v>757</v>
      </c>
      <c r="AE148" s="336">
        <v>15792</v>
      </c>
      <c r="AF148" s="337">
        <v>3.8</v>
      </c>
      <c r="AG148" s="336">
        <v>1494</v>
      </c>
      <c r="AH148" s="337" t="s">
        <v>768</v>
      </c>
      <c r="AI148" s="336">
        <v>1214</v>
      </c>
      <c r="AJ148" s="337">
        <v>3.1</v>
      </c>
      <c r="AK148" s="336">
        <v>1307</v>
      </c>
      <c r="AL148" s="337" t="s">
        <v>762</v>
      </c>
      <c r="AM148" s="336">
        <v>5908</v>
      </c>
      <c r="AN148" s="337">
        <v>24</v>
      </c>
      <c r="AO148" s="336">
        <v>2569</v>
      </c>
      <c r="AP148" s="337" t="s">
        <v>614</v>
      </c>
    </row>
    <row r="149" spans="1:42">
      <c r="B149" s="324" t="s">
        <v>414</v>
      </c>
      <c r="C149" s="336">
        <v>300405</v>
      </c>
      <c r="D149" s="337">
        <v>23.5</v>
      </c>
      <c r="E149" s="336">
        <v>83172</v>
      </c>
      <c r="F149" s="337">
        <v>28.4</v>
      </c>
      <c r="G149" s="336">
        <v>10686</v>
      </c>
      <c r="H149" s="337" t="s">
        <v>334</v>
      </c>
      <c r="I149" s="336">
        <v>51859</v>
      </c>
      <c r="J149" s="337">
        <v>4</v>
      </c>
      <c r="K149" s="336">
        <v>21301</v>
      </c>
      <c r="L149" s="337" t="s">
        <v>201</v>
      </c>
      <c r="M149" s="336">
        <v>3781</v>
      </c>
      <c r="N149" s="337">
        <v>1.8</v>
      </c>
      <c r="O149" s="336">
        <v>3108</v>
      </c>
      <c r="P149" s="337">
        <v>64.7</v>
      </c>
      <c r="Q149" s="336">
        <v>3839</v>
      </c>
      <c r="R149" s="337">
        <v>3.1</v>
      </c>
      <c r="S149" s="336">
        <v>12055</v>
      </c>
      <c r="T149" s="337">
        <v>14.7</v>
      </c>
      <c r="U149" s="336">
        <v>6741</v>
      </c>
      <c r="V149" s="337">
        <v>2.4</v>
      </c>
      <c r="W149" s="336">
        <v>48253</v>
      </c>
      <c r="X149" s="337">
        <v>17.600000000000001</v>
      </c>
      <c r="Y149" s="336">
        <v>7341</v>
      </c>
      <c r="Z149" s="337">
        <v>54.8</v>
      </c>
      <c r="AA149" s="336">
        <v>13494</v>
      </c>
      <c r="AB149" s="337">
        <v>41.1</v>
      </c>
      <c r="AC149" s="336">
        <v>9878</v>
      </c>
      <c r="AD149" s="337">
        <v>5.9</v>
      </c>
      <c r="AE149" s="336">
        <v>10896</v>
      </c>
      <c r="AF149" s="337" t="s">
        <v>749</v>
      </c>
      <c r="AG149" s="336">
        <v>2317</v>
      </c>
      <c r="AH149" s="337">
        <v>11.2</v>
      </c>
      <c r="AI149" s="336">
        <v>1539</v>
      </c>
      <c r="AJ149" s="337" t="s">
        <v>817</v>
      </c>
      <c r="AK149" s="336">
        <v>1236</v>
      </c>
      <c r="AL149" s="337" t="s">
        <v>715</v>
      </c>
      <c r="AM149" s="336">
        <v>7154</v>
      </c>
      <c r="AN149" s="337">
        <v>11.3</v>
      </c>
      <c r="AO149" s="336">
        <v>1755</v>
      </c>
      <c r="AP149" s="337">
        <v>12.3</v>
      </c>
    </row>
    <row r="150" spans="1:42">
      <c r="B150" s="324" t="s">
        <v>3</v>
      </c>
      <c r="C150" s="336">
        <v>343163</v>
      </c>
      <c r="D150" s="337">
        <v>2.4</v>
      </c>
      <c r="E150" s="336">
        <v>71425</v>
      </c>
      <c r="F150" s="337">
        <v>9.6</v>
      </c>
      <c r="G150" s="336">
        <v>13094</v>
      </c>
      <c r="H150" s="337" t="s">
        <v>335</v>
      </c>
      <c r="I150" s="336">
        <v>41660</v>
      </c>
      <c r="J150" s="337" t="s">
        <v>996</v>
      </c>
      <c r="K150" s="336">
        <v>26270</v>
      </c>
      <c r="L150" s="337" t="s">
        <v>201</v>
      </c>
      <c r="M150" s="336">
        <v>7716</v>
      </c>
      <c r="N150" s="337">
        <v>4.4000000000000004</v>
      </c>
      <c r="O150" s="337">
        <v>675</v>
      </c>
      <c r="P150" s="337" t="s">
        <v>981</v>
      </c>
      <c r="Q150" s="336">
        <v>8429</v>
      </c>
      <c r="R150" s="337">
        <v>38.9</v>
      </c>
      <c r="S150" s="336">
        <v>13359</v>
      </c>
      <c r="T150" s="337" t="s">
        <v>542</v>
      </c>
      <c r="U150" s="336">
        <v>8823</v>
      </c>
      <c r="V150" s="337" t="s">
        <v>808</v>
      </c>
      <c r="W150" s="336">
        <v>65679</v>
      </c>
      <c r="X150" s="337">
        <v>2.2000000000000002</v>
      </c>
      <c r="Y150" s="336">
        <v>21766</v>
      </c>
      <c r="Z150" s="337">
        <v>132.6</v>
      </c>
      <c r="AA150" s="336">
        <v>12759</v>
      </c>
      <c r="AB150" s="337">
        <v>19.3</v>
      </c>
      <c r="AC150" s="336">
        <v>12481</v>
      </c>
      <c r="AD150" s="337" t="s">
        <v>854</v>
      </c>
      <c r="AE150" s="336">
        <v>16445</v>
      </c>
      <c r="AF150" s="337" t="s">
        <v>998</v>
      </c>
      <c r="AG150" s="336">
        <v>4524</v>
      </c>
      <c r="AH150" s="337">
        <v>80.7</v>
      </c>
      <c r="AI150" s="336">
        <v>2151</v>
      </c>
      <c r="AJ150" s="337" t="s">
        <v>738</v>
      </c>
      <c r="AK150" s="336">
        <v>2542</v>
      </c>
      <c r="AL150" s="337">
        <v>19.3</v>
      </c>
      <c r="AM150" s="336">
        <v>11147</v>
      </c>
      <c r="AN150" s="337" t="s">
        <v>533</v>
      </c>
      <c r="AO150" s="336">
        <v>2218</v>
      </c>
      <c r="AP150" s="337" t="s">
        <v>635</v>
      </c>
    </row>
    <row r="151" spans="1:42">
      <c r="B151" s="324" t="s">
        <v>4</v>
      </c>
      <c r="C151" s="336">
        <v>189118</v>
      </c>
      <c r="D151" s="337">
        <v>23.4</v>
      </c>
      <c r="E151" s="336">
        <v>50624</v>
      </c>
      <c r="F151" s="337">
        <v>12.8</v>
      </c>
      <c r="G151" s="336">
        <v>8455</v>
      </c>
      <c r="H151" s="337" t="s">
        <v>336</v>
      </c>
      <c r="I151" s="336">
        <v>16763</v>
      </c>
      <c r="J151" s="337">
        <v>23.7</v>
      </c>
      <c r="K151" s="336">
        <v>18234</v>
      </c>
      <c r="L151" s="337" t="s">
        <v>201</v>
      </c>
      <c r="M151" s="336">
        <v>1886</v>
      </c>
      <c r="N151" s="337">
        <v>37.200000000000003</v>
      </c>
      <c r="O151" s="337">
        <v>664</v>
      </c>
      <c r="P151" s="337">
        <v>5.2</v>
      </c>
      <c r="Q151" s="336">
        <v>2616</v>
      </c>
      <c r="R151" s="337">
        <v>4.5</v>
      </c>
      <c r="S151" s="336">
        <v>3590</v>
      </c>
      <c r="T151" s="337">
        <v>43.1</v>
      </c>
      <c r="U151" s="336">
        <v>5436</v>
      </c>
      <c r="V151" s="337" t="s">
        <v>610</v>
      </c>
      <c r="W151" s="336">
        <v>20899</v>
      </c>
      <c r="X151" s="337">
        <v>11.4</v>
      </c>
      <c r="Y151" s="336">
        <v>8574</v>
      </c>
      <c r="Z151" s="337">
        <v>21.6</v>
      </c>
      <c r="AA151" s="336">
        <v>6597</v>
      </c>
      <c r="AB151" s="337">
        <v>10.7</v>
      </c>
      <c r="AC151" s="336">
        <v>11266</v>
      </c>
      <c r="AD151" s="337" t="s">
        <v>686</v>
      </c>
      <c r="AE151" s="336">
        <v>21077</v>
      </c>
      <c r="AF151" s="337">
        <v>38</v>
      </c>
      <c r="AG151" s="336">
        <v>1886</v>
      </c>
      <c r="AH151" s="337" t="s">
        <v>606</v>
      </c>
      <c r="AI151" s="337">
        <v>941</v>
      </c>
      <c r="AJ151" s="337" t="s">
        <v>763</v>
      </c>
      <c r="AK151" s="336">
        <v>2725</v>
      </c>
      <c r="AL151" s="337">
        <v>4</v>
      </c>
      <c r="AM151" s="336">
        <v>5264</v>
      </c>
      <c r="AN151" s="337" t="s">
        <v>852</v>
      </c>
      <c r="AO151" s="336">
        <v>1621</v>
      </c>
      <c r="AP151" s="337">
        <v>13.5</v>
      </c>
    </row>
    <row r="152" spans="1:42">
      <c r="B152" s="324" t="s">
        <v>5</v>
      </c>
      <c r="C152" s="336">
        <v>292843</v>
      </c>
      <c r="D152" s="337" t="s">
        <v>539</v>
      </c>
      <c r="E152" s="336">
        <v>45205</v>
      </c>
      <c r="F152" s="337">
        <v>21.5</v>
      </c>
      <c r="G152" s="336">
        <v>8218</v>
      </c>
      <c r="H152" s="337" t="s">
        <v>337</v>
      </c>
      <c r="I152" s="336">
        <v>12730</v>
      </c>
      <c r="J152" s="337" t="s">
        <v>638</v>
      </c>
      <c r="K152" s="336">
        <v>21256</v>
      </c>
      <c r="L152" s="337" t="s">
        <v>999</v>
      </c>
      <c r="M152" s="336">
        <v>5264</v>
      </c>
      <c r="N152" s="337" t="s">
        <v>991</v>
      </c>
      <c r="O152" s="337">
        <v>655</v>
      </c>
      <c r="P152" s="337">
        <v>12</v>
      </c>
      <c r="Q152" s="336">
        <v>1633</v>
      </c>
      <c r="R152" s="337">
        <v>3.2</v>
      </c>
      <c r="S152" s="336">
        <v>39834</v>
      </c>
      <c r="T152" s="337" t="s">
        <v>982</v>
      </c>
      <c r="U152" s="336">
        <v>5484</v>
      </c>
      <c r="V152" s="337" t="s">
        <v>679</v>
      </c>
      <c r="W152" s="336">
        <v>43544</v>
      </c>
      <c r="X152" s="337" t="s">
        <v>561</v>
      </c>
      <c r="Y152" s="336">
        <v>18330</v>
      </c>
      <c r="Z152" s="337">
        <v>67.7</v>
      </c>
      <c r="AA152" s="336">
        <v>5428</v>
      </c>
      <c r="AB152" s="337">
        <v>36.799999999999997</v>
      </c>
      <c r="AC152" s="336">
        <v>23868</v>
      </c>
      <c r="AD152" s="337">
        <v>9.3000000000000007</v>
      </c>
      <c r="AE152" s="336">
        <v>46556</v>
      </c>
      <c r="AF152" s="337">
        <v>18.899999999999999</v>
      </c>
      <c r="AG152" s="336">
        <v>4937</v>
      </c>
      <c r="AH152" s="337">
        <v>6.6</v>
      </c>
      <c r="AI152" s="336">
        <v>1135</v>
      </c>
      <c r="AJ152" s="337" t="s">
        <v>825</v>
      </c>
      <c r="AK152" s="336">
        <v>1789</v>
      </c>
      <c r="AL152" s="337">
        <v>3.7</v>
      </c>
      <c r="AM152" s="336">
        <v>5628</v>
      </c>
      <c r="AN152" s="337">
        <v>34</v>
      </c>
      <c r="AO152" s="336">
        <v>1349</v>
      </c>
      <c r="AP152" s="337" t="s">
        <v>740</v>
      </c>
    </row>
    <row r="153" spans="1:42">
      <c r="B153" s="324" t="s">
        <v>6</v>
      </c>
      <c r="C153" s="336">
        <v>512254</v>
      </c>
      <c r="D153" s="337" t="s">
        <v>563</v>
      </c>
      <c r="E153" s="336">
        <v>72277</v>
      </c>
      <c r="F153" s="337">
        <v>13.7</v>
      </c>
      <c r="G153" s="336">
        <v>13491</v>
      </c>
      <c r="H153" s="337" t="s">
        <v>338</v>
      </c>
      <c r="I153" s="336">
        <v>21788</v>
      </c>
      <c r="J153" s="337" t="s">
        <v>1000</v>
      </c>
      <c r="K153" s="336">
        <v>34774</v>
      </c>
      <c r="L153" s="337" t="s">
        <v>716</v>
      </c>
      <c r="M153" s="336">
        <v>14909</v>
      </c>
      <c r="N153" s="337">
        <v>35.1</v>
      </c>
      <c r="O153" s="336">
        <v>1132</v>
      </c>
      <c r="P153" s="337">
        <v>20.3</v>
      </c>
      <c r="Q153" s="336">
        <v>2014</v>
      </c>
      <c r="R153" s="337" t="s">
        <v>1001</v>
      </c>
      <c r="S153" s="336">
        <v>106274</v>
      </c>
      <c r="T153" s="337">
        <v>11.5</v>
      </c>
      <c r="U153" s="336">
        <v>9430</v>
      </c>
      <c r="V153" s="337" t="s">
        <v>520</v>
      </c>
      <c r="W153" s="336">
        <v>122849</v>
      </c>
      <c r="X153" s="337" t="s">
        <v>518</v>
      </c>
      <c r="Y153" s="336">
        <v>27968</v>
      </c>
      <c r="Z153" s="337">
        <v>109.1</v>
      </c>
      <c r="AA153" s="336">
        <v>5614</v>
      </c>
      <c r="AB153" s="337">
        <v>23.2</v>
      </c>
      <c r="AC153" s="336">
        <v>17144</v>
      </c>
      <c r="AD153" s="337" t="s">
        <v>562</v>
      </c>
      <c r="AE153" s="336">
        <v>40516</v>
      </c>
      <c r="AF153" s="337">
        <v>3.8</v>
      </c>
      <c r="AG153" s="336">
        <v>6148</v>
      </c>
      <c r="AH153" s="337">
        <v>2.5</v>
      </c>
      <c r="AI153" s="336">
        <v>2225</v>
      </c>
      <c r="AJ153" s="337" t="s">
        <v>1002</v>
      </c>
      <c r="AK153" s="336">
        <v>1805</v>
      </c>
      <c r="AL153" s="337" t="s">
        <v>767</v>
      </c>
      <c r="AM153" s="336">
        <v>9539</v>
      </c>
      <c r="AN153" s="337">
        <v>41.4</v>
      </c>
      <c r="AO153" s="336">
        <v>2357</v>
      </c>
      <c r="AP153" s="337">
        <v>9.8000000000000007</v>
      </c>
    </row>
    <row r="154" spans="1:42">
      <c r="B154" s="324" t="s">
        <v>7</v>
      </c>
      <c r="C154" s="336">
        <v>235381</v>
      </c>
      <c r="D154" s="337" t="s">
        <v>579</v>
      </c>
      <c r="E154" s="336">
        <v>49944</v>
      </c>
      <c r="F154" s="337">
        <v>10.9</v>
      </c>
      <c r="G154" s="336">
        <v>9896</v>
      </c>
      <c r="H154" s="337" t="s">
        <v>339</v>
      </c>
      <c r="I154" s="336">
        <v>21615</v>
      </c>
      <c r="J154" s="337" t="s">
        <v>593</v>
      </c>
      <c r="K154" s="336">
        <v>18342</v>
      </c>
      <c r="L154" s="337" t="s">
        <v>837</v>
      </c>
      <c r="M154" s="336">
        <v>3726</v>
      </c>
      <c r="N154" s="337" t="s">
        <v>1003</v>
      </c>
      <c r="O154" s="336">
        <v>1674</v>
      </c>
      <c r="P154" s="337">
        <v>13</v>
      </c>
      <c r="Q154" s="336">
        <v>1621</v>
      </c>
      <c r="R154" s="337" t="s">
        <v>640</v>
      </c>
      <c r="S154" s="336">
        <v>10417</v>
      </c>
      <c r="T154" s="337">
        <v>64.099999999999994</v>
      </c>
      <c r="U154" s="336">
        <v>7181</v>
      </c>
      <c r="V154" s="337" t="s">
        <v>636</v>
      </c>
      <c r="W154" s="336">
        <v>49743</v>
      </c>
      <c r="X154" s="337">
        <v>25.9</v>
      </c>
      <c r="Y154" s="336">
        <v>15526</v>
      </c>
      <c r="Z154" s="337">
        <v>92.8</v>
      </c>
      <c r="AA154" s="336">
        <v>5913</v>
      </c>
      <c r="AB154" s="337" t="s">
        <v>909</v>
      </c>
      <c r="AC154" s="336">
        <v>12379</v>
      </c>
      <c r="AD154" s="337">
        <v>6.4</v>
      </c>
      <c r="AE154" s="336">
        <v>13516</v>
      </c>
      <c r="AF154" s="337">
        <v>12.6</v>
      </c>
      <c r="AG154" s="336">
        <v>1974</v>
      </c>
      <c r="AH154" s="337" t="s">
        <v>1004</v>
      </c>
      <c r="AI154" s="336">
        <v>1004</v>
      </c>
      <c r="AJ154" s="337" t="s">
        <v>782</v>
      </c>
      <c r="AK154" s="336">
        <v>2349</v>
      </c>
      <c r="AL154" s="337">
        <v>67</v>
      </c>
      <c r="AM154" s="336">
        <v>7090</v>
      </c>
      <c r="AN154" s="337">
        <v>8.4</v>
      </c>
      <c r="AO154" s="336">
        <v>1471</v>
      </c>
      <c r="AP154" s="337">
        <v>2.4</v>
      </c>
    </row>
    <row r="155" spans="1:42">
      <c r="B155" s="324" t="s">
        <v>10</v>
      </c>
      <c r="C155" s="336">
        <v>259352</v>
      </c>
      <c r="D155" s="337" t="s">
        <v>583</v>
      </c>
      <c r="E155" s="336">
        <v>61786</v>
      </c>
      <c r="F155" s="337">
        <v>3.6</v>
      </c>
      <c r="G155" s="336">
        <v>13233</v>
      </c>
      <c r="H155" s="337" t="s">
        <v>340</v>
      </c>
      <c r="I155" s="336">
        <v>38610</v>
      </c>
      <c r="J155" s="337">
        <v>4.0999999999999996</v>
      </c>
      <c r="K155" s="336">
        <v>17901</v>
      </c>
      <c r="L155" s="337" t="s">
        <v>746</v>
      </c>
      <c r="M155" s="336">
        <v>2029</v>
      </c>
      <c r="N155" s="337" t="s">
        <v>984</v>
      </c>
      <c r="O155" s="337">
        <v>784</v>
      </c>
      <c r="P155" s="337">
        <v>21</v>
      </c>
      <c r="Q155" s="336">
        <v>2230</v>
      </c>
      <c r="R155" s="337" t="s">
        <v>1005</v>
      </c>
      <c r="S155" s="336">
        <v>5897</v>
      </c>
      <c r="T155" s="337" t="s">
        <v>631</v>
      </c>
      <c r="U155" s="336">
        <v>6006</v>
      </c>
      <c r="V155" s="337" t="s">
        <v>1006</v>
      </c>
      <c r="W155" s="336">
        <v>43608</v>
      </c>
      <c r="X155" s="337" t="s">
        <v>724</v>
      </c>
      <c r="Y155" s="336">
        <v>5158</v>
      </c>
      <c r="Z155" s="337" t="s">
        <v>1007</v>
      </c>
      <c r="AA155" s="336">
        <v>11162</v>
      </c>
      <c r="AB155" s="337">
        <v>8.4</v>
      </c>
      <c r="AC155" s="336">
        <v>13445</v>
      </c>
      <c r="AD155" s="337">
        <v>3.7</v>
      </c>
      <c r="AE155" s="336">
        <v>20928</v>
      </c>
      <c r="AF155" s="337" t="s">
        <v>528</v>
      </c>
      <c r="AG155" s="336">
        <v>2418</v>
      </c>
      <c r="AH155" s="337" t="s">
        <v>774</v>
      </c>
      <c r="AI155" s="336">
        <v>1728</v>
      </c>
      <c r="AJ155" s="337" t="s">
        <v>1008</v>
      </c>
      <c r="AK155" s="336">
        <v>1564</v>
      </c>
      <c r="AL155" s="337" t="s">
        <v>784</v>
      </c>
      <c r="AM155" s="336">
        <v>8706</v>
      </c>
      <c r="AN155" s="337">
        <v>15.3</v>
      </c>
      <c r="AO155" s="336">
        <v>2159</v>
      </c>
      <c r="AP155" s="337">
        <v>6.6</v>
      </c>
    </row>
    <row r="156" spans="1:42">
      <c r="B156" s="324" t="s">
        <v>8</v>
      </c>
      <c r="C156" s="336">
        <v>278234</v>
      </c>
      <c r="D156" s="337" t="s">
        <v>687</v>
      </c>
      <c r="E156" s="336">
        <v>71542</v>
      </c>
      <c r="F156" s="337">
        <v>13.5</v>
      </c>
      <c r="G156" s="336">
        <v>27153</v>
      </c>
      <c r="H156" s="337">
        <v>9.4</v>
      </c>
      <c r="I156" s="336">
        <v>28107</v>
      </c>
      <c r="J156" s="337" t="s">
        <v>818</v>
      </c>
      <c r="K156" s="336">
        <v>15259</v>
      </c>
      <c r="L156" s="337" t="s">
        <v>885</v>
      </c>
      <c r="M156" s="336">
        <v>4991</v>
      </c>
      <c r="N156" s="337">
        <v>116.5</v>
      </c>
      <c r="O156" s="337">
        <v>695</v>
      </c>
      <c r="P156" s="337">
        <v>20</v>
      </c>
      <c r="Q156" s="336">
        <v>2305</v>
      </c>
      <c r="R156" s="337" t="s">
        <v>1001</v>
      </c>
      <c r="S156" s="336">
        <v>6814</v>
      </c>
      <c r="T156" s="337" t="s">
        <v>770</v>
      </c>
      <c r="U156" s="336">
        <v>9161</v>
      </c>
      <c r="V156" s="337" t="s">
        <v>1009</v>
      </c>
      <c r="W156" s="336">
        <v>34392</v>
      </c>
      <c r="X156" s="337" t="s">
        <v>854</v>
      </c>
      <c r="Y156" s="336">
        <v>6749</v>
      </c>
      <c r="Z156" s="337" t="s">
        <v>948</v>
      </c>
      <c r="AA156" s="336">
        <v>25818</v>
      </c>
      <c r="AB156" s="337">
        <v>23.6</v>
      </c>
      <c r="AC156" s="336">
        <v>10201</v>
      </c>
      <c r="AD156" s="337" t="s">
        <v>678</v>
      </c>
      <c r="AE156" s="336">
        <v>16509</v>
      </c>
      <c r="AF156" s="337">
        <v>17.8</v>
      </c>
      <c r="AG156" s="336">
        <v>5141</v>
      </c>
      <c r="AH156" s="337" t="s">
        <v>719</v>
      </c>
      <c r="AI156" s="336">
        <v>1593</v>
      </c>
      <c r="AJ156" s="337" t="s">
        <v>810</v>
      </c>
      <c r="AK156" s="336">
        <v>1735</v>
      </c>
      <c r="AL156" s="337" t="s">
        <v>616</v>
      </c>
      <c r="AM156" s="336">
        <v>7508</v>
      </c>
      <c r="AN156" s="337">
        <v>1.2</v>
      </c>
      <c r="AO156" s="336">
        <v>2561</v>
      </c>
      <c r="AP156" s="337">
        <v>6</v>
      </c>
    </row>
    <row r="157" spans="1:42">
      <c r="B157" s="324" t="s">
        <v>9</v>
      </c>
      <c r="C157" s="336">
        <v>124128</v>
      </c>
      <c r="D157" s="337" t="s">
        <v>677</v>
      </c>
      <c r="E157" s="336">
        <v>39464</v>
      </c>
      <c r="F157" s="337">
        <v>10.8</v>
      </c>
      <c r="G157" s="336">
        <v>4784</v>
      </c>
      <c r="H157" s="337">
        <v>30.4</v>
      </c>
      <c r="I157" s="336">
        <v>9991</v>
      </c>
      <c r="J157" s="337" t="s">
        <v>1010</v>
      </c>
      <c r="K157" s="336">
        <v>7065</v>
      </c>
      <c r="L157" s="337" t="s">
        <v>1011</v>
      </c>
      <c r="M157" s="336">
        <v>3642</v>
      </c>
      <c r="N157" s="337" t="s">
        <v>201</v>
      </c>
      <c r="O157" s="337">
        <v>659</v>
      </c>
      <c r="P157" s="337">
        <v>10.199999999999999</v>
      </c>
      <c r="Q157" s="336">
        <v>2270</v>
      </c>
      <c r="R157" s="337">
        <v>6.2</v>
      </c>
      <c r="S157" s="336">
        <v>2602</v>
      </c>
      <c r="T157" s="337" t="s">
        <v>570</v>
      </c>
      <c r="U157" s="336">
        <v>1860</v>
      </c>
      <c r="V157" s="337" t="s">
        <v>891</v>
      </c>
      <c r="W157" s="336">
        <v>17066</v>
      </c>
      <c r="X157" s="337" t="s">
        <v>647</v>
      </c>
      <c r="Y157" s="336">
        <v>2961</v>
      </c>
      <c r="Z157" s="337">
        <v>21.7</v>
      </c>
      <c r="AA157" s="336">
        <v>6131</v>
      </c>
      <c r="AB157" s="337" t="s">
        <v>681</v>
      </c>
      <c r="AC157" s="336">
        <v>7958</v>
      </c>
      <c r="AD157" s="337" t="s">
        <v>524</v>
      </c>
      <c r="AE157" s="336">
        <v>8052</v>
      </c>
      <c r="AF157" s="337" t="s">
        <v>829</v>
      </c>
      <c r="AG157" s="336">
        <v>1901</v>
      </c>
      <c r="AH157" s="337">
        <v>42.1</v>
      </c>
      <c r="AI157" s="337">
        <v>729</v>
      </c>
      <c r="AJ157" s="337" t="s">
        <v>753</v>
      </c>
      <c r="AK157" s="336">
        <v>1261</v>
      </c>
      <c r="AL157" s="337" t="s">
        <v>600</v>
      </c>
      <c r="AM157" s="336">
        <v>4089</v>
      </c>
      <c r="AN157" s="337" t="s">
        <v>545</v>
      </c>
      <c r="AO157" s="336">
        <v>1643</v>
      </c>
      <c r="AP157" s="337" t="s">
        <v>672</v>
      </c>
    </row>
    <row r="158" spans="1:42">
      <c r="A158" s="324" t="s">
        <v>1227</v>
      </c>
      <c r="B158" s="324" t="s">
        <v>1215</v>
      </c>
      <c r="C158" s="336">
        <v>186521</v>
      </c>
      <c r="D158" s="337">
        <v>5.0999999999999996</v>
      </c>
      <c r="E158" s="336">
        <v>51116</v>
      </c>
      <c r="F158" s="337">
        <v>14.7</v>
      </c>
      <c r="G158" s="336">
        <v>16251</v>
      </c>
      <c r="H158" s="337" t="s">
        <v>341</v>
      </c>
      <c r="I158" s="336">
        <v>21797</v>
      </c>
      <c r="J158" s="337">
        <v>10.6</v>
      </c>
      <c r="K158" s="336">
        <v>12318</v>
      </c>
      <c r="L158" s="337" t="s">
        <v>1012</v>
      </c>
      <c r="M158" s="336">
        <v>3734</v>
      </c>
      <c r="N158" s="337" t="s">
        <v>201</v>
      </c>
      <c r="O158" s="337">
        <v>724</v>
      </c>
      <c r="P158" s="337">
        <v>18.7</v>
      </c>
      <c r="Q158" s="336">
        <v>3271</v>
      </c>
      <c r="R158" s="337" t="s">
        <v>524</v>
      </c>
      <c r="S158" s="336">
        <v>5105</v>
      </c>
      <c r="T158" s="337">
        <v>4.4000000000000004</v>
      </c>
      <c r="U158" s="336">
        <v>4003</v>
      </c>
      <c r="V158" s="337" t="s">
        <v>842</v>
      </c>
      <c r="W158" s="336">
        <v>28484</v>
      </c>
      <c r="X158" s="337">
        <v>4.7</v>
      </c>
      <c r="Y158" s="336">
        <v>6662</v>
      </c>
      <c r="Z158" s="337">
        <v>115.1</v>
      </c>
      <c r="AA158" s="336">
        <v>4953</v>
      </c>
      <c r="AB158" s="337">
        <v>13.2</v>
      </c>
      <c r="AC158" s="336">
        <v>7868</v>
      </c>
      <c r="AD158" s="337">
        <v>8.8000000000000007</v>
      </c>
      <c r="AE158" s="336">
        <v>8765</v>
      </c>
      <c r="AF158" s="337" t="s">
        <v>810</v>
      </c>
      <c r="AG158" s="336">
        <v>2574</v>
      </c>
      <c r="AH158" s="337" t="s">
        <v>803</v>
      </c>
      <c r="AI158" s="336">
        <v>1006</v>
      </c>
      <c r="AJ158" s="337">
        <v>5.8</v>
      </c>
      <c r="AK158" s="336">
        <v>1330</v>
      </c>
      <c r="AL158" s="337">
        <v>9.3000000000000007</v>
      </c>
      <c r="AM158" s="336">
        <v>4875</v>
      </c>
      <c r="AN158" s="337">
        <v>14.4</v>
      </c>
      <c r="AO158" s="336">
        <v>1685</v>
      </c>
      <c r="AP158" s="337">
        <v>13</v>
      </c>
    </row>
    <row r="159" spans="1:42">
      <c r="B159" s="324" t="s">
        <v>0</v>
      </c>
      <c r="C159" s="336">
        <v>173487</v>
      </c>
      <c r="D159" s="337">
        <v>31.8</v>
      </c>
      <c r="E159" s="336">
        <v>42866</v>
      </c>
      <c r="F159" s="337">
        <v>33.200000000000003</v>
      </c>
      <c r="G159" s="336">
        <v>7533</v>
      </c>
      <c r="H159" s="337">
        <v>33.200000000000003</v>
      </c>
      <c r="I159" s="336">
        <v>20008</v>
      </c>
      <c r="J159" s="337">
        <v>51.3</v>
      </c>
      <c r="K159" s="336">
        <v>12712</v>
      </c>
      <c r="L159" s="337">
        <v>1.3</v>
      </c>
      <c r="M159" s="336">
        <v>4161</v>
      </c>
      <c r="N159" s="337" t="s">
        <v>201</v>
      </c>
      <c r="O159" s="337">
        <v>634</v>
      </c>
      <c r="P159" s="337">
        <v>31.5</v>
      </c>
      <c r="Q159" s="336">
        <v>3303</v>
      </c>
      <c r="R159" s="337">
        <v>34.299999999999997</v>
      </c>
      <c r="S159" s="336">
        <v>4085</v>
      </c>
      <c r="T159" s="337">
        <v>67.599999999999994</v>
      </c>
      <c r="U159" s="336">
        <v>5613</v>
      </c>
      <c r="V159" s="337">
        <v>22.5</v>
      </c>
      <c r="W159" s="336">
        <v>27532</v>
      </c>
      <c r="X159" s="337">
        <v>27.8</v>
      </c>
      <c r="Y159" s="336">
        <v>8743</v>
      </c>
      <c r="Z159" s="337">
        <v>43.9</v>
      </c>
      <c r="AA159" s="336">
        <v>5826</v>
      </c>
      <c r="AB159" s="337">
        <v>39.299999999999997</v>
      </c>
      <c r="AC159" s="336">
        <v>10087</v>
      </c>
      <c r="AD159" s="337">
        <v>35.799999999999997</v>
      </c>
      <c r="AE159" s="336">
        <v>8019</v>
      </c>
      <c r="AF159" s="337">
        <v>13.4</v>
      </c>
      <c r="AG159" s="336">
        <v>2379</v>
      </c>
      <c r="AH159" s="337" t="s">
        <v>1013</v>
      </c>
      <c r="AI159" s="336">
        <v>1402</v>
      </c>
      <c r="AJ159" s="337">
        <v>30.3</v>
      </c>
      <c r="AK159" s="336">
        <v>1084</v>
      </c>
      <c r="AL159" s="337" t="s">
        <v>765</v>
      </c>
      <c r="AM159" s="336">
        <v>5404</v>
      </c>
      <c r="AN159" s="337">
        <v>49.5</v>
      </c>
      <c r="AO159" s="336">
        <v>2096</v>
      </c>
      <c r="AP159" s="337">
        <v>4.5</v>
      </c>
    </row>
    <row r="160" spans="1:42">
      <c r="B160" s="324" t="s">
        <v>1</v>
      </c>
      <c r="C160" s="336">
        <v>310062</v>
      </c>
      <c r="D160" s="337">
        <v>34</v>
      </c>
      <c r="E160" s="336">
        <v>71425</v>
      </c>
      <c r="F160" s="337">
        <v>30.1</v>
      </c>
      <c r="G160" s="336">
        <v>9978</v>
      </c>
      <c r="H160" s="337">
        <v>38.299999999999997</v>
      </c>
      <c r="I160" s="336">
        <v>44699</v>
      </c>
      <c r="J160" s="337">
        <v>54.4</v>
      </c>
      <c r="K160" s="336">
        <v>22090</v>
      </c>
      <c r="L160" s="337" t="s">
        <v>876</v>
      </c>
      <c r="M160" s="336">
        <v>13947</v>
      </c>
      <c r="N160" s="337" t="s">
        <v>201</v>
      </c>
      <c r="O160" s="336">
        <v>1173</v>
      </c>
      <c r="P160" s="337" t="s">
        <v>727</v>
      </c>
      <c r="Q160" s="336">
        <v>3736</v>
      </c>
      <c r="R160" s="337">
        <v>13.8</v>
      </c>
      <c r="S160" s="336">
        <v>9097</v>
      </c>
      <c r="T160" s="337">
        <v>24.1</v>
      </c>
      <c r="U160" s="336">
        <v>7736</v>
      </c>
      <c r="V160" s="337">
        <v>47.1</v>
      </c>
      <c r="W160" s="336">
        <v>58049</v>
      </c>
      <c r="X160" s="337">
        <v>20.5</v>
      </c>
      <c r="Y160" s="336">
        <v>5698</v>
      </c>
      <c r="Z160" s="337">
        <v>22.7</v>
      </c>
      <c r="AA160" s="336">
        <v>10380</v>
      </c>
      <c r="AB160" s="337">
        <v>37.299999999999997</v>
      </c>
      <c r="AC160" s="336">
        <v>16293</v>
      </c>
      <c r="AD160" s="337">
        <v>72.2</v>
      </c>
      <c r="AE160" s="336">
        <v>20307</v>
      </c>
      <c r="AF160" s="337">
        <v>28.6</v>
      </c>
      <c r="AG160" s="336">
        <v>1888</v>
      </c>
      <c r="AH160" s="337">
        <v>26.4</v>
      </c>
      <c r="AI160" s="336">
        <v>1037</v>
      </c>
      <c r="AJ160" s="337" t="s">
        <v>688</v>
      </c>
      <c r="AK160" s="336">
        <v>1501</v>
      </c>
      <c r="AL160" s="337">
        <v>14.8</v>
      </c>
      <c r="AM160" s="336">
        <v>8360</v>
      </c>
      <c r="AN160" s="337">
        <v>41.5</v>
      </c>
      <c r="AO160" s="336">
        <v>2668</v>
      </c>
      <c r="AP160" s="337">
        <v>3.9</v>
      </c>
    </row>
    <row r="161" spans="1:42">
      <c r="B161" s="324" t="s">
        <v>414</v>
      </c>
      <c r="C161" s="336">
        <v>308115</v>
      </c>
      <c r="D161" s="337">
        <v>2.6</v>
      </c>
      <c r="E161" s="336">
        <v>89284</v>
      </c>
      <c r="F161" s="337">
        <v>7.3</v>
      </c>
      <c r="G161" s="336">
        <v>13021</v>
      </c>
      <c r="H161" s="337">
        <v>21.9</v>
      </c>
      <c r="I161" s="336">
        <v>52042</v>
      </c>
      <c r="J161" s="337">
        <v>0.4</v>
      </c>
      <c r="K161" s="336">
        <v>14404</v>
      </c>
      <c r="L161" s="337" t="s">
        <v>721</v>
      </c>
      <c r="M161" s="336">
        <v>3588</v>
      </c>
      <c r="N161" s="337" t="s">
        <v>820</v>
      </c>
      <c r="O161" s="336">
        <v>2571</v>
      </c>
      <c r="P161" s="337" t="s">
        <v>570</v>
      </c>
      <c r="Q161" s="336">
        <v>3736</v>
      </c>
      <c r="R161" s="337" t="s">
        <v>752</v>
      </c>
      <c r="S161" s="336">
        <v>9538</v>
      </c>
      <c r="T161" s="337" t="s">
        <v>604</v>
      </c>
      <c r="U161" s="336">
        <v>6684</v>
      </c>
      <c r="V161" s="337" t="s">
        <v>909</v>
      </c>
      <c r="W161" s="336">
        <v>43949</v>
      </c>
      <c r="X161" s="337" t="s">
        <v>533</v>
      </c>
      <c r="Y161" s="336">
        <v>6767</v>
      </c>
      <c r="Z161" s="337" t="s">
        <v>713</v>
      </c>
      <c r="AA161" s="336">
        <v>14437</v>
      </c>
      <c r="AB161" s="337">
        <v>7</v>
      </c>
      <c r="AC161" s="336">
        <v>12723</v>
      </c>
      <c r="AD161" s="337">
        <v>28.8</v>
      </c>
      <c r="AE161" s="336">
        <v>20320</v>
      </c>
      <c r="AF161" s="337">
        <v>86.5</v>
      </c>
      <c r="AG161" s="336">
        <v>3328</v>
      </c>
      <c r="AH161" s="337">
        <v>43.6</v>
      </c>
      <c r="AI161" s="336">
        <v>1327</v>
      </c>
      <c r="AJ161" s="337" t="s">
        <v>799</v>
      </c>
      <c r="AK161" s="337">
        <v>744</v>
      </c>
      <c r="AL161" s="337" t="s">
        <v>796</v>
      </c>
      <c r="AM161" s="336">
        <v>8197</v>
      </c>
      <c r="AN161" s="337">
        <v>14.6</v>
      </c>
      <c r="AO161" s="336">
        <v>1455</v>
      </c>
      <c r="AP161" s="337" t="s">
        <v>817</v>
      </c>
    </row>
    <row r="162" spans="1:42">
      <c r="B162" s="324" t="s">
        <v>3</v>
      </c>
      <c r="C162" s="336">
        <v>361131</v>
      </c>
      <c r="D162" s="337">
        <v>5.2</v>
      </c>
      <c r="E162" s="336">
        <v>81893</v>
      </c>
      <c r="F162" s="337">
        <v>14.7</v>
      </c>
      <c r="G162" s="336">
        <v>15021</v>
      </c>
      <c r="H162" s="337">
        <v>14.7</v>
      </c>
      <c r="I162" s="336">
        <v>41514</v>
      </c>
      <c r="J162" s="337" t="s">
        <v>807</v>
      </c>
      <c r="K162" s="336">
        <v>19869</v>
      </c>
      <c r="L162" s="337" t="s">
        <v>829</v>
      </c>
      <c r="M162" s="336">
        <v>9723</v>
      </c>
      <c r="N162" s="337">
        <v>26</v>
      </c>
      <c r="O162" s="336">
        <v>1069</v>
      </c>
      <c r="P162" s="337">
        <v>58.4</v>
      </c>
      <c r="Q162" s="336">
        <v>3994</v>
      </c>
      <c r="R162" s="337" t="s">
        <v>1014</v>
      </c>
      <c r="S162" s="336">
        <v>11864</v>
      </c>
      <c r="T162" s="337" t="s">
        <v>769</v>
      </c>
      <c r="U162" s="336">
        <v>7057</v>
      </c>
      <c r="V162" s="337" t="s">
        <v>755</v>
      </c>
      <c r="W162" s="336">
        <v>64333</v>
      </c>
      <c r="X162" s="337" t="s">
        <v>686</v>
      </c>
      <c r="Y162" s="336">
        <v>10078</v>
      </c>
      <c r="Z162" s="337" t="s">
        <v>988</v>
      </c>
      <c r="AA162" s="336">
        <v>12880</v>
      </c>
      <c r="AB162" s="337">
        <v>0.9</v>
      </c>
      <c r="AC162" s="336">
        <v>16337</v>
      </c>
      <c r="AD162" s="337">
        <v>30.9</v>
      </c>
      <c r="AE162" s="336">
        <v>42442</v>
      </c>
      <c r="AF162" s="337">
        <v>158.1</v>
      </c>
      <c r="AG162" s="336">
        <v>3282</v>
      </c>
      <c r="AH162" s="337" t="s">
        <v>810</v>
      </c>
      <c r="AI162" s="336">
        <v>1962</v>
      </c>
      <c r="AJ162" s="337" t="s">
        <v>714</v>
      </c>
      <c r="AK162" s="336">
        <v>2438</v>
      </c>
      <c r="AL162" s="337" t="s">
        <v>842</v>
      </c>
      <c r="AM162" s="336">
        <v>13730</v>
      </c>
      <c r="AN162" s="337">
        <v>23.2</v>
      </c>
      <c r="AO162" s="336">
        <v>1645</v>
      </c>
      <c r="AP162" s="337" t="s">
        <v>798</v>
      </c>
    </row>
    <row r="163" spans="1:42">
      <c r="B163" s="324" t="s">
        <v>4</v>
      </c>
      <c r="C163" s="336">
        <v>207049</v>
      </c>
      <c r="D163" s="337">
        <v>9.5</v>
      </c>
      <c r="E163" s="336">
        <v>60092</v>
      </c>
      <c r="F163" s="337">
        <v>18.7</v>
      </c>
      <c r="G163" s="336">
        <v>10422</v>
      </c>
      <c r="H163" s="337">
        <v>23.3</v>
      </c>
      <c r="I163" s="336">
        <v>17161</v>
      </c>
      <c r="J163" s="337">
        <v>2.4</v>
      </c>
      <c r="K163" s="336">
        <v>15278</v>
      </c>
      <c r="L163" s="337" t="s">
        <v>766</v>
      </c>
      <c r="M163" s="336">
        <v>3238</v>
      </c>
      <c r="N163" s="337">
        <v>71.7</v>
      </c>
      <c r="O163" s="337">
        <v>788</v>
      </c>
      <c r="P163" s="337">
        <v>18.7</v>
      </c>
      <c r="Q163" s="336">
        <v>2941</v>
      </c>
      <c r="R163" s="337">
        <v>12.4</v>
      </c>
      <c r="S163" s="336">
        <v>3522</v>
      </c>
      <c r="T163" s="337" t="s">
        <v>560</v>
      </c>
      <c r="U163" s="336">
        <v>6675</v>
      </c>
      <c r="V163" s="337">
        <v>22.8</v>
      </c>
      <c r="W163" s="336">
        <v>23086</v>
      </c>
      <c r="X163" s="337">
        <v>10.5</v>
      </c>
      <c r="Y163" s="336">
        <v>5955</v>
      </c>
      <c r="Z163" s="337" t="s">
        <v>834</v>
      </c>
      <c r="AA163" s="336">
        <v>7043</v>
      </c>
      <c r="AB163" s="337">
        <v>6.8</v>
      </c>
      <c r="AC163" s="336">
        <v>14092</v>
      </c>
      <c r="AD163" s="337">
        <v>25.1</v>
      </c>
      <c r="AE163" s="336">
        <v>22084</v>
      </c>
      <c r="AF163" s="337">
        <v>4.8</v>
      </c>
      <c r="AG163" s="336">
        <v>2912</v>
      </c>
      <c r="AH163" s="337">
        <v>54.4</v>
      </c>
      <c r="AI163" s="337">
        <v>789</v>
      </c>
      <c r="AJ163" s="337" t="s">
        <v>766</v>
      </c>
      <c r="AK163" s="336">
        <v>2781</v>
      </c>
      <c r="AL163" s="337">
        <v>2.1</v>
      </c>
      <c r="AM163" s="336">
        <v>6816</v>
      </c>
      <c r="AN163" s="337">
        <v>29.5</v>
      </c>
      <c r="AO163" s="336">
        <v>1374</v>
      </c>
      <c r="AP163" s="337" t="s">
        <v>826</v>
      </c>
    </row>
    <row r="164" spans="1:42">
      <c r="B164" s="324" t="s">
        <v>5</v>
      </c>
      <c r="C164" s="336">
        <v>311016</v>
      </c>
      <c r="D164" s="337">
        <v>6.2</v>
      </c>
      <c r="E164" s="336">
        <v>57106</v>
      </c>
      <c r="F164" s="337">
        <v>26.3</v>
      </c>
      <c r="G164" s="336">
        <v>10242</v>
      </c>
      <c r="H164" s="337">
        <v>24.6</v>
      </c>
      <c r="I164" s="336">
        <v>10118</v>
      </c>
      <c r="J164" s="337" t="s">
        <v>801</v>
      </c>
      <c r="K164" s="336">
        <v>17352</v>
      </c>
      <c r="L164" s="337" t="s">
        <v>969</v>
      </c>
      <c r="M164" s="336">
        <v>5249</v>
      </c>
      <c r="N164" s="337" t="s">
        <v>917</v>
      </c>
      <c r="O164" s="337">
        <v>561</v>
      </c>
      <c r="P164" s="337" t="s">
        <v>521</v>
      </c>
      <c r="Q164" s="336">
        <v>1605</v>
      </c>
      <c r="R164" s="337" t="s">
        <v>540</v>
      </c>
      <c r="S164" s="336">
        <v>40647</v>
      </c>
      <c r="T164" s="337">
        <v>2</v>
      </c>
      <c r="U164" s="336">
        <v>8499</v>
      </c>
      <c r="V164" s="337">
        <v>55</v>
      </c>
      <c r="W164" s="336">
        <v>44728</v>
      </c>
      <c r="X164" s="337">
        <v>2.7</v>
      </c>
      <c r="Y164" s="336">
        <v>6530</v>
      </c>
      <c r="Z164" s="337" t="s">
        <v>1015</v>
      </c>
      <c r="AA164" s="336">
        <v>5193</v>
      </c>
      <c r="AB164" s="337" t="s">
        <v>562</v>
      </c>
      <c r="AC164" s="336">
        <v>30979</v>
      </c>
      <c r="AD164" s="337">
        <v>29.8</v>
      </c>
      <c r="AE164" s="336">
        <v>59069</v>
      </c>
      <c r="AF164" s="337">
        <v>26.9</v>
      </c>
      <c r="AG164" s="336">
        <v>4097</v>
      </c>
      <c r="AH164" s="337" t="s">
        <v>934</v>
      </c>
      <c r="AI164" s="337">
        <v>892</v>
      </c>
      <c r="AJ164" s="337" t="s">
        <v>900</v>
      </c>
      <c r="AK164" s="336">
        <v>1967</v>
      </c>
      <c r="AL164" s="337">
        <v>9.9</v>
      </c>
      <c r="AM164" s="336">
        <v>4810</v>
      </c>
      <c r="AN164" s="337" t="s">
        <v>823</v>
      </c>
      <c r="AO164" s="336">
        <v>1372</v>
      </c>
      <c r="AP164" s="337">
        <v>1.7</v>
      </c>
    </row>
    <row r="165" spans="1:42">
      <c r="B165" s="324" t="s">
        <v>6</v>
      </c>
      <c r="C165" s="336">
        <v>538074</v>
      </c>
      <c r="D165" s="337">
        <v>5</v>
      </c>
      <c r="E165" s="336">
        <v>89152</v>
      </c>
      <c r="F165" s="337">
        <v>23.3</v>
      </c>
      <c r="G165" s="336">
        <v>12761</v>
      </c>
      <c r="H165" s="337" t="s">
        <v>342</v>
      </c>
      <c r="I165" s="336">
        <v>18493</v>
      </c>
      <c r="J165" s="337" t="s">
        <v>986</v>
      </c>
      <c r="K165" s="336">
        <v>32323</v>
      </c>
      <c r="L165" s="337" t="s">
        <v>538</v>
      </c>
      <c r="M165" s="336">
        <v>11812</v>
      </c>
      <c r="N165" s="337" t="s">
        <v>792</v>
      </c>
      <c r="O165" s="336">
        <v>1146</v>
      </c>
      <c r="P165" s="337">
        <v>1.2</v>
      </c>
      <c r="Q165" s="336">
        <v>1705</v>
      </c>
      <c r="R165" s="337" t="s">
        <v>881</v>
      </c>
      <c r="S165" s="336">
        <v>98204</v>
      </c>
      <c r="T165" s="337" t="s">
        <v>729</v>
      </c>
      <c r="U165" s="336">
        <v>18985</v>
      </c>
      <c r="V165" s="337">
        <v>101.3</v>
      </c>
      <c r="W165" s="336">
        <v>114643</v>
      </c>
      <c r="X165" s="337" t="s">
        <v>649</v>
      </c>
      <c r="Y165" s="336">
        <v>9258</v>
      </c>
      <c r="Z165" s="337" t="s">
        <v>1016</v>
      </c>
      <c r="AA165" s="336">
        <v>6416</v>
      </c>
      <c r="AB165" s="337">
        <v>14.3</v>
      </c>
      <c r="AC165" s="336">
        <v>23430</v>
      </c>
      <c r="AD165" s="337">
        <v>36.700000000000003</v>
      </c>
      <c r="AE165" s="336">
        <v>79929</v>
      </c>
      <c r="AF165" s="337">
        <v>97.3</v>
      </c>
      <c r="AG165" s="336">
        <v>5253</v>
      </c>
      <c r="AH165" s="337" t="s">
        <v>688</v>
      </c>
      <c r="AI165" s="336">
        <v>2082</v>
      </c>
      <c r="AJ165" s="337" t="s">
        <v>523</v>
      </c>
      <c r="AK165" s="336">
        <v>2207</v>
      </c>
      <c r="AL165" s="337">
        <v>22.3</v>
      </c>
      <c r="AM165" s="336">
        <v>8292</v>
      </c>
      <c r="AN165" s="337" t="s">
        <v>740</v>
      </c>
      <c r="AO165" s="336">
        <v>1983</v>
      </c>
      <c r="AP165" s="337" t="s">
        <v>839</v>
      </c>
    </row>
    <row r="166" spans="1:42">
      <c r="B166" s="324" t="s">
        <v>7</v>
      </c>
      <c r="C166" s="336">
        <v>252436</v>
      </c>
      <c r="D166" s="337">
        <v>7.2</v>
      </c>
      <c r="E166" s="336">
        <v>68712</v>
      </c>
      <c r="F166" s="337">
        <v>37.6</v>
      </c>
      <c r="G166" s="336">
        <v>11673</v>
      </c>
      <c r="H166" s="337">
        <v>18</v>
      </c>
      <c r="I166" s="336">
        <v>26833</v>
      </c>
      <c r="J166" s="337">
        <v>24.1</v>
      </c>
      <c r="K166" s="336">
        <v>17890</v>
      </c>
      <c r="L166" s="337" t="s">
        <v>742</v>
      </c>
      <c r="M166" s="336">
        <v>3165</v>
      </c>
      <c r="N166" s="337" t="s">
        <v>986</v>
      </c>
      <c r="O166" s="336">
        <v>1564</v>
      </c>
      <c r="P166" s="337" t="s">
        <v>632</v>
      </c>
      <c r="Q166" s="336">
        <v>1320</v>
      </c>
      <c r="R166" s="337" t="s">
        <v>785</v>
      </c>
      <c r="S166" s="336">
        <v>5050</v>
      </c>
      <c r="T166" s="337" t="s">
        <v>1017</v>
      </c>
      <c r="U166" s="336">
        <v>7025</v>
      </c>
      <c r="V166" s="337" t="s">
        <v>518</v>
      </c>
      <c r="W166" s="336">
        <v>37856</v>
      </c>
      <c r="X166" s="337" t="s">
        <v>1018</v>
      </c>
      <c r="Y166" s="336">
        <v>5537</v>
      </c>
      <c r="Z166" s="337" t="s">
        <v>1019</v>
      </c>
      <c r="AA166" s="336">
        <v>9946</v>
      </c>
      <c r="AB166" s="337">
        <v>68.2</v>
      </c>
      <c r="AC166" s="336">
        <v>16597</v>
      </c>
      <c r="AD166" s="337">
        <v>34.1</v>
      </c>
      <c r="AE166" s="336">
        <v>22285</v>
      </c>
      <c r="AF166" s="337">
        <v>64.900000000000006</v>
      </c>
      <c r="AG166" s="336">
        <v>3745</v>
      </c>
      <c r="AH166" s="337">
        <v>89.7</v>
      </c>
      <c r="AI166" s="336">
        <v>1256</v>
      </c>
      <c r="AJ166" s="337">
        <v>25.1</v>
      </c>
      <c r="AK166" s="336">
        <v>2344</v>
      </c>
      <c r="AL166" s="337" t="s">
        <v>586</v>
      </c>
      <c r="AM166" s="336">
        <v>8369</v>
      </c>
      <c r="AN166" s="337">
        <v>18</v>
      </c>
      <c r="AO166" s="336">
        <v>1269</v>
      </c>
      <c r="AP166" s="337" t="s">
        <v>546</v>
      </c>
    </row>
    <row r="167" spans="1:42">
      <c r="B167" s="324" t="s">
        <v>10</v>
      </c>
      <c r="C167" s="336">
        <v>273142</v>
      </c>
      <c r="D167" s="337">
        <v>5.3</v>
      </c>
      <c r="E167" s="336">
        <v>80298</v>
      </c>
      <c r="F167" s="337">
        <v>30</v>
      </c>
      <c r="G167" s="336">
        <v>13394</v>
      </c>
      <c r="H167" s="337">
        <v>1.2</v>
      </c>
      <c r="I167" s="336">
        <v>32618</v>
      </c>
      <c r="J167" s="337" t="s">
        <v>555</v>
      </c>
      <c r="K167" s="336">
        <v>17370</v>
      </c>
      <c r="L167" s="337" t="s">
        <v>341</v>
      </c>
      <c r="M167" s="336">
        <v>4850</v>
      </c>
      <c r="N167" s="337">
        <v>139</v>
      </c>
      <c r="O167" s="337">
        <v>660</v>
      </c>
      <c r="P167" s="337" t="s">
        <v>887</v>
      </c>
      <c r="Q167" s="336">
        <v>1713</v>
      </c>
      <c r="R167" s="337" t="s">
        <v>954</v>
      </c>
      <c r="S167" s="336">
        <v>4363</v>
      </c>
      <c r="T167" s="337" t="s">
        <v>772</v>
      </c>
      <c r="U167" s="336">
        <v>7581</v>
      </c>
      <c r="V167" s="337">
        <v>26.2</v>
      </c>
      <c r="W167" s="336">
        <v>40105</v>
      </c>
      <c r="X167" s="337" t="s">
        <v>634</v>
      </c>
      <c r="Y167" s="336">
        <v>4043</v>
      </c>
      <c r="Z167" s="337" t="s">
        <v>1020</v>
      </c>
      <c r="AA167" s="336">
        <v>10547</v>
      </c>
      <c r="AB167" s="337" t="s">
        <v>677</v>
      </c>
      <c r="AC167" s="336">
        <v>16561</v>
      </c>
      <c r="AD167" s="337">
        <v>23.2</v>
      </c>
      <c r="AE167" s="336">
        <v>23653</v>
      </c>
      <c r="AF167" s="337">
        <v>13</v>
      </c>
      <c r="AG167" s="336">
        <v>2328</v>
      </c>
      <c r="AH167" s="337" t="s">
        <v>617</v>
      </c>
      <c r="AI167" s="336">
        <v>1807</v>
      </c>
      <c r="AJ167" s="337">
        <v>4.5999999999999996</v>
      </c>
      <c r="AK167" s="336">
        <v>1565</v>
      </c>
      <c r="AL167" s="337">
        <v>0.1</v>
      </c>
      <c r="AM167" s="336">
        <v>8056</v>
      </c>
      <c r="AN167" s="337" t="s">
        <v>568</v>
      </c>
      <c r="AO167" s="336">
        <v>1630</v>
      </c>
      <c r="AP167" s="337" t="s">
        <v>588</v>
      </c>
    </row>
    <row r="168" spans="1:42">
      <c r="B168" s="324" t="s">
        <v>8</v>
      </c>
      <c r="C168" s="336">
        <v>341946</v>
      </c>
      <c r="D168" s="337">
        <v>22.9</v>
      </c>
      <c r="E168" s="336">
        <v>105403</v>
      </c>
      <c r="F168" s="337">
        <v>47.3</v>
      </c>
      <c r="G168" s="336">
        <v>28308</v>
      </c>
      <c r="H168" s="337">
        <v>4.3</v>
      </c>
      <c r="I168" s="336">
        <v>34316</v>
      </c>
      <c r="J168" s="337">
        <v>22.1</v>
      </c>
      <c r="K168" s="336">
        <v>14564</v>
      </c>
      <c r="L168" s="337" t="s">
        <v>520</v>
      </c>
      <c r="M168" s="336">
        <v>9983</v>
      </c>
      <c r="N168" s="337">
        <v>100</v>
      </c>
      <c r="O168" s="337">
        <v>751</v>
      </c>
      <c r="P168" s="337">
        <v>8.1</v>
      </c>
      <c r="Q168" s="336">
        <v>2913</v>
      </c>
      <c r="R168" s="337">
        <v>26.4</v>
      </c>
      <c r="S168" s="336">
        <v>7670</v>
      </c>
      <c r="T168" s="337">
        <v>12.6</v>
      </c>
      <c r="U168" s="336">
        <v>9206</v>
      </c>
      <c r="V168" s="337">
        <v>0.5</v>
      </c>
      <c r="W168" s="336">
        <v>39518</v>
      </c>
      <c r="X168" s="337">
        <v>14.9</v>
      </c>
      <c r="Y168" s="336">
        <v>5690</v>
      </c>
      <c r="Z168" s="337" t="s">
        <v>778</v>
      </c>
      <c r="AA168" s="336">
        <v>29775</v>
      </c>
      <c r="AB168" s="337">
        <v>15.3</v>
      </c>
      <c r="AC168" s="336">
        <v>15406</v>
      </c>
      <c r="AD168" s="337">
        <v>51</v>
      </c>
      <c r="AE168" s="336">
        <v>21221</v>
      </c>
      <c r="AF168" s="337">
        <v>28.5</v>
      </c>
      <c r="AG168" s="336">
        <v>3053</v>
      </c>
      <c r="AH168" s="337" t="s">
        <v>886</v>
      </c>
      <c r="AI168" s="336">
        <v>1415</v>
      </c>
      <c r="AJ168" s="337" t="s">
        <v>769</v>
      </c>
      <c r="AK168" s="336">
        <v>1623</v>
      </c>
      <c r="AL168" s="337" t="s">
        <v>646</v>
      </c>
      <c r="AM168" s="336">
        <v>9480</v>
      </c>
      <c r="AN168" s="337">
        <v>26.3</v>
      </c>
      <c r="AO168" s="336">
        <v>1651</v>
      </c>
      <c r="AP168" s="337" t="s">
        <v>1021</v>
      </c>
    </row>
    <row r="169" spans="1:42">
      <c r="B169" s="324" t="s">
        <v>9</v>
      </c>
      <c r="C169" s="336">
        <v>197602</v>
      </c>
      <c r="D169" s="337">
        <v>59.2</v>
      </c>
      <c r="E169" s="336">
        <v>77671</v>
      </c>
      <c r="F169" s="337">
        <v>96.8</v>
      </c>
      <c r="G169" s="336">
        <v>6004</v>
      </c>
      <c r="H169" s="337">
        <v>25.5</v>
      </c>
      <c r="I169" s="336">
        <v>16314</v>
      </c>
      <c r="J169" s="337">
        <v>63.3</v>
      </c>
      <c r="K169" s="336">
        <v>7631</v>
      </c>
      <c r="L169" s="337">
        <v>8</v>
      </c>
      <c r="M169" s="336">
        <v>7689</v>
      </c>
      <c r="N169" s="337">
        <v>111.1</v>
      </c>
      <c r="O169" s="337">
        <v>691</v>
      </c>
      <c r="P169" s="337">
        <v>4.9000000000000004</v>
      </c>
      <c r="Q169" s="336">
        <v>2066</v>
      </c>
      <c r="R169" s="337" t="s">
        <v>524</v>
      </c>
      <c r="S169" s="336">
        <v>2848</v>
      </c>
      <c r="T169" s="337">
        <v>9.5</v>
      </c>
      <c r="U169" s="336">
        <v>3230</v>
      </c>
      <c r="V169" s="337">
        <v>73.7</v>
      </c>
      <c r="W169" s="336">
        <v>22472</v>
      </c>
      <c r="X169" s="337">
        <v>31.7</v>
      </c>
      <c r="Y169" s="336">
        <v>4549</v>
      </c>
      <c r="Z169" s="337">
        <v>53.6</v>
      </c>
      <c r="AA169" s="336">
        <v>12134</v>
      </c>
      <c r="AB169" s="337">
        <v>97.9</v>
      </c>
      <c r="AC169" s="336">
        <v>11834</v>
      </c>
      <c r="AD169" s="337">
        <v>48.7</v>
      </c>
      <c r="AE169" s="336">
        <v>11472</v>
      </c>
      <c r="AF169" s="337">
        <v>42.5</v>
      </c>
      <c r="AG169" s="336">
        <v>1501</v>
      </c>
      <c r="AH169" s="337" t="s">
        <v>831</v>
      </c>
      <c r="AI169" s="337">
        <v>884</v>
      </c>
      <c r="AJ169" s="337">
        <v>21.3</v>
      </c>
      <c r="AK169" s="336">
        <v>1170</v>
      </c>
      <c r="AL169" s="337" t="s">
        <v>648</v>
      </c>
      <c r="AM169" s="336">
        <v>5900</v>
      </c>
      <c r="AN169" s="337">
        <v>44.3</v>
      </c>
      <c r="AO169" s="336">
        <v>1542</v>
      </c>
      <c r="AP169" s="337" t="s">
        <v>589</v>
      </c>
    </row>
    <row r="170" spans="1:42">
      <c r="A170" s="324" t="s">
        <v>1228</v>
      </c>
      <c r="B170" s="324" t="s">
        <v>1215</v>
      </c>
      <c r="C170" s="336">
        <v>236572</v>
      </c>
      <c r="D170" s="337">
        <v>26.8</v>
      </c>
      <c r="E170" s="336">
        <v>82544</v>
      </c>
      <c r="F170" s="337">
        <v>61.5</v>
      </c>
      <c r="G170" s="336">
        <v>17347</v>
      </c>
      <c r="H170" s="337">
        <v>6.7</v>
      </c>
      <c r="I170" s="336">
        <v>26664</v>
      </c>
      <c r="J170" s="337">
        <v>22.3</v>
      </c>
      <c r="K170" s="336">
        <v>12348</v>
      </c>
      <c r="L170" s="337">
        <v>0.2</v>
      </c>
      <c r="M170" s="336">
        <v>4081</v>
      </c>
      <c r="N170" s="337">
        <v>9.3000000000000007</v>
      </c>
      <c r="O170" s="337">
        <v>691</v>
      </c>
      <c r="P170" s="337" t="s">
        <v>520</v>
      </c>
      <c r="Q170" s="336">
        <v>3011</v>
      </c>
      <c r="R170" s="337" t="s">
        <v>808</v>
      </c>
      <c r="S170" s="336">
        <v>5102</v>
      </c>
      <c r="T170" s="337" t="s">
        <v>638</v>
      </c>
      <c r="U170" s="336">
        <v>4669</v>
      </c>
      <c r="V170" s="337">
        <v>16.600000000000001</v>
      </c>
      <c r="W170" s="336">
        <v>30177</v>
      </c>
      <c r="X170" s="337">
        <v>5.9</v>
      </c>
      <c r="Y170" s="336">
        <v>4863</v>
      </c>
      <c r="Z170" s="337" t="s">
        <v>913</v>
      </c>
      <c r="AA170" s="336">
        <v>8392</v>
      </c>
      <c r="AB170" s="337">
        <v>69.400000000000006</v>
      </c>
      <c r="AC170" s="336">
        <v>12215</v>
      </c>
      <c r="AD170" s="337">
        <v>55.2</v>
      </c>
      <c r="AE170" s="336">
        <v>11260</v>
      </c>
      <c r="AF170" s="337">
        <v>28.5</v>
      </c>
      <c r="AG170" s="336">
        <v>3935</v>
      </c>
      <c r="AH170" s="337">
        <v>52.9</v>
      </c>
      <c r="AI170" s="337">
        <v>883</v>
      </c>
      <c r="AJ170" s="337" t="s">
        <v>819</v>
      </c>
      <c r="AK170" s="336">
        <v>1075</v>
      </c>
      <c r="AL170" s="337" t="s">
        <v>749</v>
      </c>
      <c r="AM170" s="336">
        <v>5991</v>
      </c>
      <c r="AN170" s="337">
        <v>22.9</v>
      </c>
      <c r="AO170" s="336">
        <v>1324</v>
      </c>
      <c r="AP170" s="337" t="s">
        <v>900</v>
      </c>
    </row>
    <row r="171" spans="1:42">
      <c r="B171" s="324" t="s">
        <v>0</v>
      </c>
      <c r="C171" s="336">
        <v>152224</v>
      </c>
      <c r="D171" s="337" t="s">
        <v>715</v>
      </c>
      <c r="E171" s="336">
        <v>35480</v>
      </c>
      <c r="F171" s="337" t="s">
        <v>855</v>
      </c>
      <c r="G171" s="336">
        <v>7492</v>
      </c>
      <c r="H171" s="337" t="s">
        <v>343</v>
      </c>
      <c r="I171" s="336">
        <v>16006</v>
      </c>
      <c r="J171" s="337" t="s">
        <v>755</v>
      </c>
      <c r="K171" s="336">
        <v>10062</v>
      </c>
      <c r="L171" s="337" t="s">
        <v>792</v>
      </c>
      <c r="M171" s="336">
        <v>2693</v>
      </c>
      <c r="N171" s="337" t="s">
        <v>1022</v>
      </c>
      <c r="O171" s="337">
        <v>310</v>
      </c>
      <c r="P171" s="337" t="s">
        <v>1023</v>
      </c>
      <c r="Q171" s="336">
        <v>1822</v>
      </c>
      <c r="R171" s="337" t="s">
        <v>601</v>
      </c>
      <c r="S171" s="336">
        <v>3003</v>
      </c>
      <c r="T171" s="337" t="s">
        <v>850</v>
      </c>
      <c r="U171" s="336">
        <v>4972</v>
      </c>
      <c r="V171" s="337" t="s">
        <v>581</v>
      </c>
      <c r="W171" s="336">
        <v>21204</v>
      </c>
      <c r="X171" s="337" t="s">
        <v>765</v>
      </c>
      <c r="Y171" s="336">
        <v>6020</v>
      </c>
      <c r="Z171" s="337" t="s">
        <v>822</v>
      </c>
      <c r="AA171" s="336">
        <v>5828</v>
      </c>
      <c r="AB171" s="337">
        <v>0</v>
      </c>
      <c r="AC171" s="336">
        <v>12794</v>
      </c>
      <c r="AD171" s="337">
        <v>26.8</v>
      </c>
      <c r="AE171" s="336">
        <v>12250</v>
      </c>
      <c r="AF171" s="337">
        <v>52.8</v>
      </c>
      <c r="AG171" s="336">
        <v>3870</v>
      </c>
      <c r="AH171" s="337">
        <v>62.7</v>
      </c>
      <c r="AI171" s="337">
        <v>504</v>
      </c>
      <c r="AJ171" s="337" t="s">
        <v>1024</v>
      </c>
      <c r="AK171" s="336">
        <v>1639</v>
      </c>
      <c r="AL171" s="337">
        <v>51.2</v>
      </c>
      <c r="AM171" s="336">
        <v>4612</v>
      </c>
      <c r="AN171" s="337" t="s">
        <v>1025</v>
      </c>
      <c r="AO171" s="336">
        <v>1663</v>
      </c>
      <c r="AP171" s="337" t="s">
        <v>770</v>
      </c>
    </row>
    <row r="172" spans="1:42">
      <c r="B172" s="324" t="s">
        <v>1</v>
      </c>
      <c r="C172" s="336">
        <v>276390</v>
      </c>
      <c r="D172" s="337" t="s">
        <v>600</v>
      </c>
      <c r="E172" s="336">
        <v>52833</v>
      </c>
      <c r="F172" s="337" t="s">
        <v>772</v>
      </c>
      <c r="G172" s="336">
        <v>12066</v>
      </c>
      <c r="H172" s="337">
        <v>20.9</v>
      </c>
      <c r="I172" s="336">
        <v>40951</v>
      </c>
      <c r="J172" s="337" t="s">
        <v>530</v>
      </c>
      <c r="K172" s="336">
        <v>20053</v>
      </c>
      <c r="L172" s="337" t="s">
        <v>625</v>
      </c>
      <c r="M172" s="336">
        <v>3303</v>
      </c>
      <c r="N172" s="337" t="s">
        <v>1026</v>
      </c>
      <c r="O172" s="336">
        <v>1228</v>
      </c>
      <c r="P172" s="337">
        <v>4.7</v>
      </c>
      <c r="Q172" s="336">
        <v>4163</v>
      </c>
      <c r="R172" s="337">
        <v>11.4</v>
      </c>
      <c r="S172" s="336">
        <v>3482</v>
      </c>
      <c r="T172" s="337" t="s">
        <v>1027</v>
      </c>
      <c r="U172" s="336">
        <v>12277</v>
      </c>
      <c r="V172" s="337">
        <v>58.7</v>
      </c>
      <c r="W172" s="336">
        <v>59251</v>
      </c>
      <c r="X172" s="337">
        <v>2.1</v>
      </c>
      <c r="Y172" s="336">
        <v>5536</v>
      </c>
      <c r="Z172" s="337" t="s">
        <v>563</v>
      </c>
      <c r="AA172" s="336">
        <v>11637</v>
      </c>
      <c r="AB172" s="337">
        <v>12.1</v>
      </c>
      <c r="AC172" s="336">
        <v>15758</v>
      </c>
      <c r="AD172" s="337" t="s">
        <v>548</v>
      </c>
      <c r="AE172" s="336">
        <v>17071</v>
      </c>
      <c r="AF172" s="337" t="s">
        <v>839</v>
      </c>
      <c r="AG172" s="336">
        <v>2085</v>
      </c>
      <c r="AH172" s="337">
        <v>10.4</v>
      </c>
      <c r="AI172" s="336">
        <v>1464</v>
      </c>
      <c r="AJ172" s="337">
        <v>41.2</v>
      </c>
      <c r="AK172" s="336">
        <v>1744</v>
      </c>
      <c r="AL172" s="337">
        <v>16.2</v>
      </c>
      <c r="AM172" s="336">
        <v>8211</v>
      </c>
      <c r="AN172" s="337" t="s">
        <v>594</v>
      </c>
      <c r="AO172" s="336">
        <v>3277</v>
      </c>
      <c r="AP172" s="337">
        <v>22.8</v>
      </c>
    </row>
    <row r="173" spans="1:42">
      <c r="B173" s="324" t="s">
        <v>414</v>
      </c>
      <c r="C173" s="336">
        <v>317609</v>
      </c>
      <c r="D173" s="337">
        <v>5.7</v>
      </c>
      <c r="E173" s="336">
        <v>74859</v>
      </c>
      <c r="F173" s="337" t="s">
        <v>766</v>
      </c>
      <c r="G173" s="336">
        <v>30111</v>
      </c>
      <c r="H173" s="337" t="s">
        <v>201</v>
      </c>
      <c r="I173" s="336">
        <v>49240</v>
      </c>
      <c r="J173" s="337" t="s">
        <v>820</v>
      </c>
      <c r="K173" s="336">
        <v>15070</v>
      </c>
      <c r="L173" s="337" t="s">
        <v>1000</v>
      </c>
      <c r="M173" s="336">
        <v>3886</v>
      </c>
      <c r="N173" s="337">
        <v>2.8</v>
      </c>
      <c r="O173" s="336">
        <v>2480</v>
      </c>
      <c r="P173" s="337" t="s">
        <v>707</v>
      </c>
      <c r="Q173" s="336">
        <v>3149</v>
      </c>
      <c r="R173" s="337" t="s">
        <v>612</v>
      </c>
      <c r="S173" s="336">
        <v>7401</v>
      </c>
      <c r="T173" s="337" t="s">
        <v>760</v>
      </c>
      <c r="U173" s="336">
        <v>25612</v>
      </c>
      <c r="V173" s="337">
        <v>279.89999999999998</v>
      </c>
      <c r="W173" s="336">
        <v>36128</v>
      </c>
      <c r="X173" s="337" t="s">
        <v>747</v>
      </c>
      <c r="Y173" s="336">
        <v>12285</v>
      </c>
      <c r="Z173" s="337">
        <v>67.3</v>
      </c>
      <c r="AA173" s="336">
        <v>19346</v>
      </c>
      <c r="AB173" s="337">
        <v>43.4</v>
      </c>
      <c r="AC173" s="336">
        <v>12510</v>
      </c>
      <c r="AD173" s="337">
        <v>26.6</v>
      </c>
      <c r="AE173" s="336">
        <v>12285</v>
      </c>
      <c r="AF173" s="337">
        <v>12.7</v>
      </c>
      <c r="AG173" s="336">
        <v>1835</v>
      </c>
      <c r="AH173" s="337" t="s">
        <v>792</v>
      </c>
      <c r="AI173" s="336">
        <v>1035</v>
      </c>
      <c r="AJ173" s="337" t="s">
        <v>1028</v>
      </c>
      <c r="AK173" s="337">
        <v>999</v>
      </c>
      <c r="AL173" s="337" t="s">
        <v>749</v>
      </c>
      <c r="AM173" s="336">
        <v>7561</v>
      </c>
      <c r="AN173" s="337">
        <v>5.7</v>
      </c>
      <c r="AO173" s="336">
        <v>1817</v>
      </c>
      <c r="AP173" s="337">
        <v>3.5</v>
      </c>
    </row>
    <row r="174" spans="1:42">
      <c r="B174" s="324" t="s">
        <v>3</v>
      </c>
      <c r="C174" s="336">
        <v>362284</v>
      </c>
      <c r="D174" s="337">
        <v>5.6</v>
      </c>
      <c r="E174" s="336">
        <v>67715</v>
      </c>
      <c r="F174" s="337" t="s">
        <v>570</v>
      </c>
      <c r="G174" s="336">
        <v>46578</v>
      </c>
      <c r="H174" s="337" t="s">
        <v>201</v>
      </c>
      <c r="I174" s="336">
        <v>45260</v>
      </c>
      <c r="J174" s="337">
        <v>8.6</v>
      </c>
      <c r="K174" s="336">
        <v>23839</v>
      </c>
      <c r="L174" s="337" t="s">
        <v>647</v>
      </c>
      <c r="M174" s="336">
        <v>6007</v>
      </c>
      <c r="N174" s="337" t="s">
        <v>802</v>
      </c>
      <c r="O174" s="337">
        <v>793</v>
      </c>
      <c r="P174" s="337">
        <v>17.5</v>
      </c>
      <c r="Q174" s="336">
        <v>4829</v>
      </c>
      <c r="R174" s="337" t="s">
        <v>1029</v>
      </c>
      <c r="S174" s="336">
        <v>2168</v>
      </c>
      <c r="T174" s="337" t="s">
        <v>1030</v>
      </c>
      <c r="U174" s="336">
        <v>19479</v>
      </c>
      <c r="V174" s="337">
        <v>120.8</v>
      </c>
      <c r="W174" s="336">
        <v>65383</v>
      </c>
      <c r="X174" s="337" t="s">
        <v>343</v>
      </c>
      <c r="Y174" s="336">
        <v>12575</v>
      </c>
      <c r="Z174" s="337" t="s">
        <v>1031</v>
      </c>
      <c r="AA174" s="336">
        <v>15087</v>
      </c>
      <c r="AB174" s="337">
        <v>18.2</v>
      </c>
      <c r="AC174" s="336">
        <v>14003</v>
      </c>
      <c r="AD174" s="337">
        <v>12.2</v>
      </c>
      <c r="AE174" s="336">
        <v>15231</v>
      </c>
      <c r="AF174" s="337" t="s">
        <v>602</v>
      </c>
      <c r="AG174" s="336">
        <v>3050</v>
      </c>
      <c r="AH174" s="337" t="s">
        <v>897</v>
      </c>
      <c r="AI174" s="336">
        <v>2168</v>
      </c>
      <c r="AJ174" s="337">
        <v>0.8</v>
      </c>
      <c r="AK174" s="336">
        <v>2244</v>
      </c>
      <c r="AL174" s="337" t="s">
        <v>561</v>
      </c>
      <c r="AM174" s="336">
        <v>13744</v>
      </c>
      <c r="AN174" s="337">
        <v>23.3</v>
      </c>
      <c r="AO174" s="336">
        <v>2131</v>
      </c>
      <c r="AP174" s="337" t="s">
        <v>805</v>
      </c>
    </row>
    <row r="175" spans="1:42">
      <c r="B175" s="324" t="s">
        <v>4</v>
      </c>
      <c r="C175" s="336">
        <v>223516</v>
      </c>
      <c r="D175" s="337">
        <v>18.2</v>
      </c>
      <c r="E175" s="336">
        <v>50639</v>
      </c>
      <c r="F175" s="337" t="s">
        <v>778</v>
      </c>
      <c r="G175" s="336">
        <v>30073</v>
      </c>
      <c r="H175" s="337" t="s">
        <v>201</v>
      </c>
      <c r="I175" s="336">
        <v>19552</v>
      </c>
      <c r="J175" s="337">
        <v>16.600000000000001</v>
      </c>
      <c r="K175" s="336">
        <v>17442</v>
      </c>
      <c r="L175" s="337" t="s">
        <v>562</v>
      </c>
      <c r="M175" s="336">
        <v>3453</v>
      </c>
      <c r="N175" s="337">
        <v>83.1</v>
      </c>
      <c r="O175" s="337">
        <v>728</v>
      </c>
      <c r="P175" s="337">
        <v>9.6</v>
      </c>
      <c r="Q175" s="336">
        <v>2459</v>
      </c>
      <c r="R175" s="337" t="s">
        <v>828</v>
      </c>
      <c r="S175" s="337">
        <v>772</v>
      </c>
      <c r="T175" s="337" t="s">
        <v>1032</v>
      </c>
      <c r="U175" s="336">
        <v>4492</v>
      </c>
      <c r="V175" s="337" t="s">
        <v>535</v>
      </c>
      <c r="W175" s="336">
        <v>23368</v>
      </c>
      <c r="X175" s="337">
        <v>11.8</v>
      </c>
      <c r="Y175" s="336">
        <v>6121</v>
      </c>
      <c r="Z175" s="337" t="s">
        <v>701</v>
      </c>
      <c r="AA175" s="336">
        <v>9942</v>
      </c>
      <c r="AB175" s="337">
        <v>50.7</v>
      </c>
      <c r="AC175" s="336">
        <v>13133</v>
      </c>
      <c r="AD175" s="337">
        <v>16.600000000000001</v>
      </c>
      <c r="AE175" s="336">
        <v>25788</v>
      </c>
      <c r="AF175" s="337">
        <v>22.4</v>
      </c>
      <c r="AG175" s="336">
        <v>2963</v>
      </c>
      <c r="AH175" s="337">
        <v>57.1</v>
      </c>
      <c r="AI175" s="337">
        <v>772</v>
      </c>
      <c r="AJ175" s="337" t="s">
        <v>612</v>
      </c>
      <c r="AK175" s="336">
        <v>3106</v>
      </c>
      <c r="AL175" s="337">
        <v>14</v>
      </c>
      <c r="AM175" s="336">
        <v>7375</v>
      </c>
      <c r="AN175" s="337">
        <v>40.1</v>
      </c>
      <c r="AO175" s="336">
        <v>1338</v>
      </c>
      <c r="AP175" s="337" t="s">
        <v>614</v>
      </c>
    </row>
    <row r="176" spans="1:42">
      <c r="B176" s="324" t="s">
        <v>5</v>
      </c>
      <c r="C176" s="336">
        <v>325416</v>
      </c>
      <c r="D176" s="337">
        <v>11.1</v>
      </c>
      <c r="E176" s="336">
        <v>57474</v>
      </c>
      <c r="F176" s="337">
        <v>0.6</v>
      </c>
      <c r="G176" s="336">
        <v>28662</v>
      </c>
      <c r="H176" s="337" t="s">
        <v>201</v>
      </c>
      <c r="I176" s="336">
        <v>14480</v>
      </c>
      <c r="J176" s="337">
        <v>13.7</v>
      </c>
      <c r="K176" s="336">
        <v>18348</v>
      </c>
      <c r="L176" s="337" t="s">
        <v>546</v>
      </c>
      <c r="M176" s="336">
        <v>6829</v>
      </c>
      <c r="N176" s="337">
        <v>29.7</v>
      </c>
      <c r="O176" s="337">
        <v>625</v>
      </c>
      <c r="P176" s="337" t="s">
        <v>520</v>
      </c>
      <c r="Q176" s="336">
        <v>1866</v>
      </c>
      <c r="R176" s="337">
        <v>14.3</v>
      </c>
      <c r="S176" s="336">
        <v>36857</v>
      </c>
      <c r="T176" s="337" t="s">
        <v>568</v>
      </c>
      <c r="U176" s="336">
        <v>6995</v>
      </c>
      <c r="V176" s="337">
        <v>27.6</v>
      </c>
      <c r="W176" s="336">
        <v>45773</v>
      </c>
      <c r="X176" s="337">
        <v>5.0999999999999996</v>
      </c>
      <c r="Y176" s="336">
        <v>6720</v>
      </c>
      <c r="Z176" s="337" t="s">
        <v>960</v>
      </c>
      <c r="AA176" s="336">
        <v>9000</v>
      </c>
      <c r="AB176" s="337">
        <v>65.8</v>
      </c>
      <c r="AC176" s="336">
        <v>25614</v>
      </c>
      <c r="AD176" s="337">
        <v>7.3</v>
      </c>
      <c r="AE176" s="336">
        <v>50883</v>
      </c>
      <c r="AF176" s="337">
        <v>9.3000000000000007</v>
      </c>
      <c r="AG176" s="336">
        <v>4985</v>
      </c>
      <c r="AH176" s="337">
        <v>1</v>
      </c>
      <c r="AI176" s="336">
        <v>1085</v>
      </c>
      <c r="AJ176" s="337" t="s">
        <v>852</v>
      </c>
      <c r="AK176" s="336">
        <v>1730</v>
      </c>
      <c r="AL176" s="337" t="s">
        <v>548</v>
      </c>
      <c r="AM176" s="336">
        <v>6313</v>
      </c>
      <c r="AN176" s="337">
        <v>12.2</v>
      </c>
      <c r="AO176" s="336">
        <v>1177</v>
      </c>
      <c r="AP176" s="337" t="s">
        <v>726</v>
      </c>
    </row>
    <row r="177" spans="1:42">
      <c r="B177" s="324" t="s">
        <v>6</v>
      </c>
      <c r="C177" s="336">
        <v>562540</v>
      </c>
      <c r="D177" s="337">
        <v>9.8000000000000007</v>
      </c>
      <c r="E177" s="336">
        <v>116659</v>
      </c>
      <c r="F177" s="337">
        <v>30.9</v>
      </c>
      <c r="G177" s="336">
        <v>31096</v>
      </c>
      <c r="H177" s="337" t="s">
        <v>201</v>
      </c>
      <c r="I177" s="336">
        <v>28364</v>
      </c>
      <c r="J177" s="337">
        <v>30.2</v>
      </c>
      <c r="K177" s="336">
        <v>35052</v>
      </c>
      <c r="L177" s="337">
        <v>0.8</v>
      </c>
      <c r="M177" s="336">
        <v>14819</v>
      </c>
      <c r="N177" s="337" t="s">
        <v>553</v>
      </c>
      <c r="O177" s="336">
        <v>1147</v>
      </c>
      <c r="P177" s="337">
        <v>1.3</v>
      </c>
      <c r="Q177" s="336">
        <v>2800</v>
      </c>
      <c r="R177" s="337">
        <v>39</v>
      </c>
      <c r="S177" s="336">
        <v>79055</v>
      </c>
      <c r="T177" s="337" t="s">
        <v>946</v>
      </c>
      <c r="U177" s="336">
        <v>12858</v>
      </c>
      <c r="V177" s="337">
        <v>36.4</v>
      </c>
      <c r="W177" s="336">
        <v>124379</v>
      </c>
      <c r="X177" s="337">
        <v>1.2</v>
      </c>
      <c r="Y177" s="336">
        <v>6003</v>
      </c>
      <c r="Z177" s="337" t="s">
        <v>1032</v>
      </c>
      <c r="AA177" s="336">
        <v>12371</v>
      </c>
      <c r="AB177" s="337">
        <v>120.4</v>
      </c>
      <c r="AC177" s="336">
        <v>15280</v>
      </c>
      <c r="AD177" s="337" t="s">
        <v>600</v>
      </c>
      <c r="AE177" s="336">
        <v>56775</v>
      </c>
      <c r="AF177" s="337">
        <v>40.1</v>
      </c>
      <c r="AG177" s="336">
        <v>6662</v>
      </c>
      <c r="AH177" s="337">
        <v>8.4</v>
      </c>
      <c r="AI177" s="336">
        <v>2265</v>
      </c>
      <c r="AJ177" s="337">
        <v>1.8</v>
      </c>
      <c r="AK177" s="336">
        <v>1893</v>
      </c>
      <c r="AL177" s="337">
        <v>4.9000000000000004</v>
      </c>
      <c r="AM177" s="336">
        <v>12881</v>
      </c>
      <c r="AN177" s="337">
        <v>35</v>
      </c>
      <c r="AO177" s="336">
        <v>2181</v>
      </c>
      <c r="AP177" s="337" t="s">
        <v>568</v>
      </c>
    </row>
    <row r="178" spans="1:42">
      <c r="B178" s="324" t="s">
        <v>7</v>
      </c>
      <c r="C178" s="336">
        <v>310920</v>
      </c>
      <c r="D178" s="337">
        <v>32.1</v>
      </c>
      <c r="E178" s="336">
        <v>80526</v>
      </c>
      <c r="F178" s="337">
        <v>17.2</v>
      </c>
      <c r="G178" s="336">
        <v>32766</v>
      </c>
      <c r="H178" s="337" t="s">
        <v>201</v>
      </c>
      <c r="I178" s="336">
        <v>37188</v>
      </c>
      <c r="J178" s="337">
        <v>72</v>
      </c>
      <c r="K178" s="336">
        <v>16891</v>
      </c>
      <c r="L178" s="337" t="s">
        <v>808</v>
      </c>
      <c r="M178" s="336">
        <v>2758</v>
      </c>
      <c r="N178" s="337" t="s">
        <v>772</v>
      </c>
      <c r="O178" s="336">
        <v>1368</v>
      </c>
      <c r="P178" s="337" t="s">
        <v>732</v>
      </c>
      <c r="Q178" s="336">
        <v>3241</v>
      </c>
      <c r="R178" s="337">
        <v>99.9</v>
      </c>
      <c r="S178" s="336">
        <v>11005</v>
      </c>
      <c r="T178" s="337">
        <v>5.6</v>
      </c>
      <c r="U178" s="336">
        <v>6233</v>
      </c>
      <c r="V178" s="337" t="s">
        <v>812</v>
      </c>
      <c r="W178" s="336">
        <v>56321</v>
      </c>
      <c r="X178" s="337">
        <v>13.2</v>
      </c>
      <c r="Y178" s="336">
        <v>2287</v>
      </c>
      <c r="Z178" s="337" t="s">
        <v>1033</v>
      </c>
      <c r="AA178" s="336">
        <v>15557</v>
      </c>
      <c r="AB178" s="337">
        <v>163.1</v>
      </c>
      <c r="AC178" s="336">
        <v>12201</v>
      </c>
      <c r="AD178" s="337" t="s">
        <v>782</v>
      </c>
      <c r="AE178" s="336">
        <v>14858</v>
      </c>
      <c r="AF178" s="337">
        <v>9.9</v>
      </c>
      <c r="AG178" s="336">
        <v>3574</v>
      </c>
      <c r="AH178" s="337">
        <v>81.099999999999994</v>
      </c>
      <c r="AI178" s="336">
        <v>1174</v>
      </c>
      <c r="AJ178" s="337">
        <v>16.899999999999999</v>
      </c>
      <c r="AK178" s="336">
        <v>1701</v>
      </c>
      <c r="AL178" s="337" t="s">
        <v>1034</v>
      </c>
      <c r="AM178" s="336">
        <v>10038</v>
      </c>
      <c r="AN178" s="337">
        <v>41.6</v>
      </c>
      <c r="AO178" s="336">
        <v>1233</v>
      </c>
      <c r="AP178" s="337" t="s">
        <v>766</v>
      </c>
    </row>
    <row r="179" spans="1:42">
      <c r="B179" s="324" t="s">
        <v>10</v>
      </c>
      <c r="C179" s="336">
        <v>309307</v>
      </c>
      <c r="D179" s="337">
        <v>19.3</v>
      </c>
      <c r="E179" s="336">
        <v>83171</v>
      </c>
      <c r="F179" s="337">
        <v>3.6</v>
      </c>
      <c r="G179" s="336">
        <v>35671</v>
      </c>
      <c r="H179" s="337" t="s">
        <v>201</v>
      </c>
      <c r="I179" s="336">
        <v>36208</v>
      </c>
      <c r="J179" s="337" t="s">
        <v>858</v>
      </c>
      <c r="K179" s="336">
        <v>16114</v>
      </c>
      <c r="L179" s="337" t="s">
        <v>704</v>
      </c>
      <c r="M179" s="336">
        <v>4416</v>
      </c>
      <c r="N179" s="337">
        <v>117.6</v>
      </c>
      <c r="O179" s="337">
        <v>698</v>
      </c>
      <c r="P179" s="337" t="s">
        <v>712</v>
      </c>
      <c r="Q179" s="336">
        <v>2917</v>
      </c>
      <c r="R179" s="337">
        <v>30.8</v>
      </c>
      <c r="S179" s="336">
        <v>3749</v>
      </c>
      <c r="T179" s="337" t="s">
        <v>1035</v>
      </c>
      <c r="U179" s="336">
        <v>12195</v>
      </c>
      <c r="V179" s="337">
        <v>103</v>
      </c>
      <c r="W179" s="336">
        <v>43034</v>
      </c>
      <c r="X179" s="337" t="s">
        <v>640</v>
      </c>
      <c r="Y179" s="336">
        <v>4672</v>
      </c>
      <c r="Z179" s="337" t="s">
        <v>728</v>
      </c>
      <c r="AA179" s="336">
        <v>19512</v>
      </c>
      <c r="AB179" s="337">
        <v>74.8</v>
      </c>
      <c r="AC179" s="336">
        <v>13006</v>
      </c>
      <c r="AD179" s="337" t="s">
        <v>548</v>
      </c>
      <c r="AE179" s="336">
        <v>19536</v>
      </c>
      <c r="AF179" s="337" t="s">
        <v>649</v>
      </c>
      <c r="AG179" s="336">
        <v>2738</v>
      </c>
      <c r="AH179" s="337">
        <v>13.2</v>
      </c>
      <c r="AI179" s="336">
        <v>1654</v>
      </c>
      <c r="AJ179" s="337" t="s">
        <v>562</v>
      </c>
      <c r="AK179" s="336">
        <v>1564</v>
      </c>
      <c r="AL179" s="337">
        <v>0</v>
      </c>
      <c r="AM179" s="336">
        <v>6944</v>
      </c>
      <c r="AN179" s="337" t="s">
        <v>707</v>
      </c>
      <c r="AO179" s="336">
        <v>1508</v>
      </c>
      <c r="AP179" s="337" t="s">
        <v>1036</v>
      </c>
    </row>
    <row r="180" spans="1:42">
      <c r="B180" s="324" t="s">
        <v>8</v>
      </c>
      <c r="C180" s="336">
        <v>421557</v>
      </c>
      <c r="D180" s="337">
        <v>51.5</v>
      </c>
      <c r="E180" s="336">
        <v>107571</v>
      </c>
      <c r="F180" s="337">
        <v>2.1</v>
      </c>
      <c r="G180" s="336">
        <v>69965</v>
      </c>
      <c r="H180" s="337" t="s">
        <v>201</v>
      </c>
      <c r="I180" s="336">
        <v>39556</v>
      </c>
      <c r="J180" s="337">
        <v>40.700000000000003</v>
      </c>
      <c r="K180" s="336">
        <v>16151</v>
      </c>
      <c r="L180" s="337">
        <v>5.8</v>
      </c>
      <c r="M180" s="336">
        <v>4190</v>
      </c>
      <c r="N180" s="337" t="s">
        <v>866</v>
      </c>
      <c r="O180" s="337">
        <v>787</v>
      </c>
      <c r="P180" s="337">
        <v>13.2</v>
      </c>
      <c r="Q180" s="336">
        <v>2716</v>
      </c>
      <c r="R180" s="337">
        <v>17.8</v>
      </c>
      <c r="S180" s="336">
        <v>10441</v>
      </c>
      <c r="T180" s="337">
        <v>53.2</v>
      </c>
      <c r="U180" s="336">
        <v>12552</v>
      </c>
      <c r="V180" s="337">
        <v>37</v>
      </c>
      <c r="W180" s="336">
        <v>53835</v>
      </c>
      <c r="X180" s="337">
        <v>56.5</v>
      </c>
      <c r="Y180" s="336">
        <v>8180</v>
      </c>
      <c r="Z180" s="337">
        <v>21.2</v>
      </c>
      <c r="AA180" s="336">
        <v>48300</v>
      </c>
      <c r="AB180" s="337">
        <v>87.1</v>
      </c>
      <c r="AC180" s="336">
        <v>11448</v>
      </c>
      <c r="AD180" s="337">
        <v>12.2</v>
      </c>
      <c r="AE180" s="336">
        <v>17859</v>
      </c>
      <c r="AF180" s="337">
        <v>8.1999999999999993</v>
      </c>
      <c r="AG180" s="336">
        <v>4211</v>
      </c>
      <c r="AH180" s="337" t="s">
        <v>525</v>
      </c>
      <c r="AI180" s="336">
        <v>1170</v>
      </c>
      <c r="AJ180" s="337" t="s">
        <v>780</v>
      </c>
      <c r="AK180" s="336">
        <v>1927</v>
      </c>
      <c r="AL180" s="337">
        <v>11.1</v>
      </c>
      <c r="AM180" s="336">
        <v>8638</v>
      </c>
      <c r="AN180" s="337">
        <v>15.1</v>
      </c>
      <c r="AO180" s="336">
        <v>2060</v>
      </c>
      <c r="AP180" s="337" t="s">
        <v>595</v>
      </c>
    </row>
    <row r="181" spans="1:42">
      <c r="B181" s="324" t="s">
        <v>9</v>
      </c>
      <c r="C181" s="336">
        <v>150437</v>
      </c>
      <c r="D181" s="337">
        <v>21.2</v>
      </c>
      <c r="E181" s="336">
        <v>52689</v>
      </c>
      <c r="F181" s="337" t="s">
        <v>705</v>
      </c>
      <c r="G181" s="336">
        <v>9423</v>
      </c>
      <c r="H181" s="337" t="s">
        <v>201</v>
      </c>
      <c r="I181" s="336">
        <v>10436</v>
      </c>
      <c r="J181" s="337">
        <v>4.5</v>
      </c>
      <c r="K181" s="336">
        <v>6329</v>
      </c>
      <c r="L181" s="337" t="s">
        <v>550</v>
      </c>
      <c r="M181" s="336">
        <v>2413</v>
      </c>
      <c r="N181" s="337" t="s">
        <v>1037</v>
      </c>
      <c r="O181" s="337">
        <v>619</v>
      </c>
      <c r="P181" s="337" t="s">
        <v>589</v>
      </c>
      <c r="Q181" s="336">
        <v>1683</v>
      </c>
      <c r="R181" s="337" t="s">
        <v>836</v>
      </c>
      <c r="S181" s="336">
        <v>1570</v>
      </c>
      <c r="T181" s="337" t="s">
        <v>1038</v>
      </c>
      <c r="U181" s="336">
        <v>2035</v>
      </c>
      <c r="V181" s="337">
        <v>9.4</v>
      </c>
      <c r="W181" s="336">
        <v>22447</v>
      </c>
      <c r="X181" s="337">
        <v>31.5</v>
      </c>
      <c r="Y181" s="336">
        <v>2336</v>
      </c>
      <c r="Z181" s="337" t="s">
        <v>1039</v>
      </c>
      <c r="AA181" s="336">
        <v>9981</v>
      </c>
      <c r="AB181" s="337">
        <v>62.8</v>
      </c>
      <c r="AC181" s="336">
        <v>9087</v>
      </c>
      <c r="AD181" s="337">
        <v>14.2</v>
      </c>
      <c r="AE181" s="336">
        <v>11187</v>
      </c>
      <c r="AF181" s="337">
        <v>38.9</v>
      </c>
      <c r="AG181" s="336">
        <v>1141</v>
      </c>
      <c r="AH181" s="337" t="s">
        <v>1040</v>
      </c>
      <c r="AI181" s="337">
        <v>548</v>
      </c>
      <c r="AJ181" s="337" t="s">
        <v>991</v>
      </c>
      <c r="AK181" s="336">
        <v>1174</v>
      </c>
      <c r="AL181" s="337" t="s">
        <v>750</v>
      </c>
      <c r="AM181" s="336">
        <v>4292</v>
      </c>
      <c r="AN181" s="337">
        <v>5</v>
      </c>
      <c r="AO181" s="336">
        <v>1047</v>
      </c>
      <c r="AP181" s="337" t="s">
        <v>1041</v>
      </c>
    </row>
    <row r="182" spans="1:42">
      <c r="A182" s="324" t="s">
        <v>1229</v>
      </c>
      <c r="B182" s="324" t="s">
        <v>1215</v>
      </c>
      <c r="C182" s="336">
        <v>220044</v>
      </c>
      <c r="D182" s="337">
        <v>18</v>
      </c>
      <c r="E182" s="336">
        <v>64689</v>
      </c>
      <c r="F182" s="337" t="s">
        <v>1020</v>
      </c>
      <c r="G182" s="336">
        <v>32266</v>
      </c>
      <c r="H182" s="337" t="s">
        <v>201</v>
      </c>
      <c r="I182" s="336">
        <v>23866</v>
      </c>
      <c r="J182" s="337">
        <v>9.5</v>
      </c>
      <c r="K182" s="336">
        <v>11111</v>
      </c>
      <c r="L182" s="337" t="s">
        <v>776</v>
      </c>
      <c r="M182" s="336">
        <v>4934</v>
      </c>
      <c r="N182" s="337">
        <v>32.1</v>
      </c>
      <c r="O182" s="337">
        <v>777</v>
      </c>
      <c r="P182" s="337">
        <v>7.3</v>
      </c>
      <c r="Q182" s="336">
        <v>5139</v>
      </c>
      <c r="R182" s="337">
        <v>57.1</v>
      </c>
      <c r="S182" s="336">
        <v>2349</v>
      </c>
      <c r="T182" s="337" t="s">
        <v>1042</v>
      </c>
      <c r="U182" s="336">
        <v>4994</v>
      </c>
      <c r="V182" s="337">
        <v>24.8</v>
      </c>
      <c r="W182" s="336">
        <v>28297</v>
      </c>
      <c r="X182" s="337" t="s">
        <v>334</v>
      </c>
      <c r="Y182" s="336">
        <v>2679</v>
      </c>
      <c r="Z182" s="337" t="s">
        <v>1043</v>
      </c>
      <c r="AA182" s="336">
        <v>7939</v>
      </c>
      <c r="AB182" s="337">
        <v>60.3</v>
      </c>
      <c r="AC182" s="336">
        <v>9226</v>
      </c>
      <c r="AD182" s="337">
        <v>17.3</v>
      </c>
      <c r="AE182" s="336">
        <v>11108</v>
      </c>
      <c r="AF182" s="337">
        <v>26.7</v>
      </c>
      <c r="AG182" s="336">
        <v>2358</v>
      </c>
      <c r="AH182" s="337" t="s">
        <v>530</v>
      </c>
      <c r="AI182" s="336">
        <v>1221</v>
      </c>
      <c r="AJ182" s="337">
        <v>21.4</v>
      </c>
      <c r="AK182" s="336">
        <v>1497</v>
      </c>
      <c r="AL182" s="337">
        <v>12.6</v>
      </c>
      <c r="AM182" s="336">
        <v>4248</v>
      </c>
      <c r="AN182" s="337" t="s">
        <v>635</v>
      </c>
      <c r="AO182" s="336">
        <v>1346</v>
      </c>
      <c r="AP182" s="337" t="s">
        <v>874</v>
      </c>
    </row>
    <row r="183" spans="1:42">
      <c r="B183" s="324" t="s">
        <v>0</v>
      </c>
      <c r="C183" s="336">
        <v>212548</v>
      </c>
      <c r="D183" s="337">
        <v>22.5</v>
      </c>
      <c r="E183" s="336">
        <v>41200</v>
      </c>
      <c r="F183" s="337">
        <v>16.100000000000001</v>
      </c>
      <c r="G183" s="336">
        <v>17346</v>
      </c>
      <c r="H183" s="337" t="s">
        <v>201</v>
      </c>
      <c r="I183" s="336">
        <v>51764</v>
      </c>
      <c r="J183" s="337">
        <v>158.69999999999999</v>
      </c>
      <c r="K183" s="336">
        <v>11566</v>
      </c>
      <c r="L183" s="337" t="s">
        <v>524</v>
      </c>
      <c r="M183" s="336">
        <v>9904</v>
      </c>
      <c r="N183" s="337">
        <v>138</v>
      </c>
      <c r="O183" s="337">
        <v>695</v>
      </c>
      <c r="P183" s="337">
        <v>9.6</v>
      </c>
      <c r="Q183" s="336">
        <v>3383</v>
      </c>
      <c r="R183" s="337">
        <v>2.4</v>
      </c>
      <c r="S183" s="337">
        <v>341</v>
      </c>
      <c r="T183" s="337" t="s">
        <v>1044</v>
      </c>
      <c r="U183" s="336">
        <v>4673</v>
      </c>
      <c r="V183" s="337" t="s">
        <v>875</v>
      </c>
      <c r="W183" s="336">
        <v>25702</v>
      </c>
      <c r="X183" s="337" t="s">
        <v>632</v>
      </c>
      <c r="Y183" s="336">
        <v>4660</v>
      </c>
      <c r="Z183" s="337" t="s">
        <v>904</v>
      </c>
      <c r="AA183" s="336">
        <v>9225</v>
      </c>
      <c r="AB183" s="337">
        <v>58.3</v>
      </c>
      <c r="AC183" s="336">
        <v>9226</v>
      </c>
      <c r="AD183" s="337" t="s">
        <v>702</v>
      </c>
      <c r="AE183" s="336">
        <v>11454</v>
      </c>
      <c r="AF183" s="337">
        <v>42.8</v>
      </c>
      <c r="AG183" s="336">
        <v>2559</v>
      </c>
      <c r="AH183" s="337">
        <v>7.6</v>
      </c>
      <c r="AI183" s="337">
        <v>716</v>
      </c>
      <c r="AJ183" s="337" t="s">
        <v>962</v>
      </c>
      <c r="AK183" s="336">
        <v>1271</v>
      </c>
      <c r="AL183" s="337">
        <v>17.3</v>
      </c>
      <c r="AM183" s="336">
        <v>5105</v>
      </c>
      <c r="AN183" s="337" t="s">
        <v>677</v>
      </c>
      <c r="AO183" s="336">
        <v>1758</v>
      </c>
      <c r="AP183" s="337" t="s">
        <v>559</v>
      </c>
    </row>
    <row r="184" spans="1:42">
      <c r="B184" s="324" t="s">
        <v>1</v>
      </c>
      <c r="C184" s="336">
        <v>466434</v>
      </c>
      <c r="D184" s="337">
        <v>50.4</v>
      </c>
      <c r="E184" s="336">
        <v>121451</v>
      </c>
      <c r="F184" s="337">
        <v>129.9</v>
      </c>
      <c r="G184" s="336">
        <v>23783</v>
      </c>
      <c r="H184" s="337" t="s">
        <v>201</v>
      </c>
      <c r="I184" s="336">
        <v>131558</v>
      </c>
      <c r="J184" s="337">
        <v>194.3</v>
      </c>
      <c r="K184" s="336">
        <v>19794</v>
      </c>
      <c r="L184" s="337" t="s">
        <v>550</v>
      </c>
      <c r="M184" s="336">
        <v>15139</v>
      </c>
      <c r="N184" s="337">
        <v>8.5</v>
      </c>
      <c r="O184" s="336">
        <v>1593</v>
      </c>
      <c r="P184" s="337">
        <v>35.799999999999997</v>
      </c>
      <c r="Q184" s="336">
        <v>4029</v>
      </c>
      <c r="R184" s="337">
        <v>7.8</v>
      </c>
      <c r="S184" s="336">
        <v>10320</v>
      </c>
      <c r="T184" s="337">
        <v>13.4</v>
      </c>
      <c r="U184" s="336">
        <v>6623</v>
      </c>
      <c r="V184" s="337" t="s">
        <v>521</v>
      </c>
      <c r="W184" s="336">
        <v>57374</v>
      </c>
      <c r="X184" s="337" t="s">
        <v>544</v>
      </c>
      <c r="Y184" s="336">
        <v>4485</v>
      </c>
      <c r="Z184" s="337" t="s">
        <v>737</v>
      </c>
      <c r="AA184" s="336">
        <v>22340</v>
      </c>
      <c r="AB184" s="337">
        <v>115.2</v>
      </c>
      <c r="AC184" s="336">
        <v>12534</v>
      </c>
      <c r="AD184" s="337" t="s">
        <v>639</v>
      </c>
      <c r="AE184" s="336">
        <v>17424</v>
      </c>
      <c r="AF184" s="337" t="s">
        <v>982</v>
      </c>
      <c r="AG184" s="336">
        <v>2424</v>
      </c>
      <c r="AH184" s="337">
        <v>28.4</v>
      </c>
      <c r="AI184" s="336">
        <v>1464</v>
      </c>
      <c r="AJ184" s="337">
        <v>41.2</v>
      </c>
      <c r="AK184" s="336">
        <v>1444</v>
      </c>
      <c r="AL184" s="337" t="s">
        <v>549</v>
      </c>
      <c r="AM184" s="336">
        <v>10712</v>
      </c>
      <c r="AN184" s="337">
        <v>28.1</v>
      </c>
      <c r="AO184" s="336">
        <v>1943</v>
      </c>
      <c r="AP184" s="337" t="s">
        <v>1045</v>
      </c>
    </row>
    <row r="185" spans="1:42">
      <c r="B185" s="324" t="s">
        <v>414</v>
      </c>
      <c r="C185" s="336">
        <v>665435</v>
      </c>
      <c r="D185" s="337">
        <v>109.5</v>
      </c>
      <c r="E185" s="336">
        <v>314212</v>
      </c>
      <c r="F185" s="337">
        <v>319.7</v>
      </c>
      <c r="G185" s="336">
        <v>33430</v>
      </c>
      <c r="H185" s="337">
        <v>122.5</v>
      </c>
      <c r="I185" s="336">
        <v>123486</v>
      </c>
      <c r="J185" s="337">
        <v>150.80000000000001</v>
      </c>
      <c r="K185" s="336">
        <v>16071</v>
      </c>
      <c r="L185" s="337">
        <v>6.6</v>
      </c>
      <c r="M185" s="336">
        <v>15116</v>
      </c>
      <c r="N185" s="337">
        <v>289</v>
      </c>
      <c r="O185" s="336">
        <v>4572</v>
      </c>
      <c r="P185" s="337">
        <v>84.4</v>
      </c>
      <c r="Q185" s="336">
        <v>3908</v>
      </c>
      <c r="R185" s="337">
        <v>24.1</v>
      </c>
      <c r="S185" s="336">
        <v>6174</v>
      </c>
      <c r="T185" s="337" t="s">
        <v>797</v>
      </c>
      <c r="U185" s="336">
        <v>8121</v>
      </c>
      <c r="V185" s="337" t="s">
        <v>940</v>
      </c>
      <c r="W185" s="336">
        <v>37636</v>
      </c>
      <c r="X185" s="337">
        <v>4.2</v>
      </c>
      <c r="Y185" s="336">
        <v>7473</v>
      </c>
      <c r="Z185" s="337" t="s">
        <v>898</v>
      </c>
      <c r="AA185" s="336">
        <v>49955</v>
      </c>
      <c r="AB185" s="337">
        <v>158.19999999999999</v>
      </c>
      <c r="AC185" s="336">
        <v>9872</v>
      </c>
      <c r="AD185" s="337" t="s">
        <v>1039</v>
      </c>
      <c r="AE185" s="336">
        <v>20080</v>
      </c>
      <c r="AF185" s="337">
        <v>63.5</v>
      </c>
      <c r="AG185" s="336">
        <v>2702</v>
      </c>
      <c r="AH185" s="337">
        <v>47.2</v>
      </c>
      <c r="AI185" s="336">
        <v>1515</v>
      </c>
      <c r="AJ185" s="337">
        <v>46.4</v>
      </c>
      <c r="AK185" s="337">
        <v>920</v>
      </c>
      <c r="AL185" s="337" t="s">
        <v>808</v>
      </c>
      <c r="AM185" s="336">
        <v>8971</v>
      </c>
      <c r="AN185" s="337">
        <v>18.600000000000001</v>
      </c>
      <c r="AO185" s="336">
        <v>1221</v>
      </c>
      <c r="AP185" s="337" t="s">
        <v>590</v>
      </c>
    </row>
    <row r="186" spans="1:42">
      <c r="B186" s="324" t="s">
        <v>3</v>
      </c>
      <c r="C186" s="336">
        <v>883995</v>
      </c>
      <c r="D186" s="337">
        <v>144</v>
      </c>
      <c r="E186" s="336">
        <v>306195</v>
      </c>
      <c r="F186" s="337">
        <v>352.2</v>
      </c>
      <c r="G186" s="336">
        <v>51915</v>
      </c>
      <c r="H186" s="337">
        <v>158.6</v>
      </c>
      <c r="I186" s="336">
        <v>213948</v>
      </c>
      <c r="J186" s="337">
        <v>372.7</v>
      </c>
      <c r="K186" s="336">
        <v>23786</v>
      </c>
      <c r="L186" s="337" t="s">
        <v>586</v>
      </c>
      <c r="M186" s="336">
        <v>33394</v>
      </c>
      <c r="N186" s="337">
        <v>455.9</v>
      </c>
      <c r="O186" s="337">
        <v>896</v>
      </c>
      <c r="P186" s="337">
        <v>13</v>
      </c>
      <c r="Q186" s="336">
        <v>4327</v>
      </c>
      <c r="R186" s="337" t="s">
        <v>550</v>
      </c>
      <c r="S186" s="336">
        <v>11223</v>
      </c>
      <c r="T186" s="337">
        <v>417.7</v>
      </c>
      <c r="U186" s="336">
        <v>18585</v>
      </c>
      <c r="V186" s="337" t="s">
        <v>520</v>
      </c>
      <c r="W186" s="336">
        <v>76255</v>
      </c>
      <c r="X186" s="337">
        <v>16.600000000000001</v>
      </c>
      <c r="Y186" s="336">
        <v>14889</v>
      </c>
      <c r="Z186" s="337">
        <v>18.399999999999999</v>
      </c>
      <c r="AA186" s="336">
        <v>57314</v>
      </c>
      <c r="AB186" s="337">
        <v>279.89999999999998</v>
      </c>
      <c r="AC186" s="336">
        <v>12445</v>
      </c>
      <c r="AD186" s="337" t="s">
        <v>876</v>
      </c>
      <c r="AE186" s="336">
        <v>31756</v>
      </c>
      <c r="AF186" s="337">
        <v>108.5</v>
      </c>
      <c r="AG186" s="336">
        <v>4778</v>
      </c>
      <c r="AH186" s="337">
        <v>56.7</v>
      </c>
      <c r="AI186" s="336">
        <v>2608</v>
      </c>
      <c r="AJ186" s="337">
        <v>20.3</v>
      </c>
      <c r="AK186" s="336">
        <v>2041</v>
      </c>
      <c r="AL186" s="337" t="s">
        <v>524</v>
      </c>
      <c r="AM186" s="336">
        <v>15253</v>
      </c>
      <c r="AN186" s="337">
        <v>11</v>
      </c>
      <c r="AO186" s="336">
        <v>2387</v>
      </c>
      <c r="AP186" s="337">
        <v>12</v>
      </c>
    </row>
    <row r="187" spans="1:42">
      <c r="B187" s="324" t="s">
        <v>4</v>
      </c>
      <c r="C187" s="336">
        <v>439457</v>
      </c>
      <c r="D187" s="337">
        <v>96.6</v>
      </c>
      <c r="E187" s="336">
        <v>225850</v>
      </c>
      <c r="F187" s="337">
        <v>346</v>
      </c>
      <c r="G187" s="336">
        <v>32356</v>
      </c>
      <c r="H187" s="337">
        <v>61.2</v>
      </c>
      <c r="I187" s="336">
        <v>26061</v>
      </c>
      <c r="J187" s="337">
        <v>33.299999999999997</v>
      </c>
      <c r="K187" s="336">
        <v>15144</v>
      </c>
      <c r="L187" s="337" t="s">
        <v>812</v>
      </c>
      <c r="M187" s="336">
        <v>5049</v>
      </c>
      <c r="N187" s="337">
        <v>46.2</v>
      </c>
      <c r="O187" s="337">
        <v>663</v>
      </c>
      <c r="P187" s="337" t="s">
        <v>533</v>
      </c>
      <c r="Q187" s="336">
        <v>2013</v>
      </c>
      <c r="R187" s="337" t="s">
        <v>525</v>
      </c>
      <c r="S187" s="336">
        <v>3490</v>
      </c>
      <c r="T187" s="337">
        <v>352.1</v>
      </c>
      <c r="U187" s="336">
        <v>9850</v>
      </c>
      <c r="V187" s="337">
        <v>119.3</v>
      </c>
      <c r="W187" s="336">
        <v>28158</v>
      </c>
      <c r="X187" s="337">
        <v>20.5</v>
      </c>
      <c r="Y187" s="336">
        <v>4679</v>
      </c>
      <c r="Z187" s="337" t="s">
        <v>825</v>
      </c>
      <c r="AA187" s="336">
        <v>37410</v>
      </c>
      <c r="AB187" s="337">
        <v>276.3</v>
      </c>
      <c r="AC187" s="336">
        <v>11276</v>
      </c>
      <c r="AD187" s="337" t="s">
        <v>336</v>
      </c>
      <c r="AE187" s="336">
        <v>21333</v>
      </c>
      <c r="AF187" s="337" t="s">
        <v>570</v>
      </c>
      <c r="AG187" s="336">
        <v>3769</v>
      </c>
      <c r="AH187" s="337">
        <v>27.2</v>
      </c>
      <c r="AI187" s="336">
        <v>1363</v>
      </c>
      <c r="AJ187" s="337">
        <v>76.599999999999994</v>
      </c>
      <c r="AK187" s="336">
        <v>2664</v>
      </c>
      <c r="AL187" s="337" t="s">
        <v>982</v>
      </c>
      <c r="AM187" s="336">
        <v>6364</v>
      </c>
      <c r="AN187" s="337" t="s">
        <v>546</v>
      </c>
      <c r="AO187" s="336">
        <v>1965</v>
      </c>
      <c r="AP187" s="337">
        <v>46.9</v>
      </c>
    </row>
    <row r="188" spans="1:42">
      <c r="B188" s="324" t="s">
        <v>5</v>
      </c>
      <c r="C188" s="336">
        <v>526373</v>
      </c>
      <c r="D188" s="337">
        <v>61.8</v>
      </c>
      <c r="E188" s="336">
        <v>229862</v>
      </c>
      <c r="F188" s="337">
        <v>299.89999999999998</v>
      </c>
      <c r="G188" s="336">
        <v>29706</v>
      </c>
      <c r="H188" s="337">
        <v>124.6</v>
      </c>
      <c r="I188" s="336">
        <v>21615</v>
      </c>
      <c r="J188" s="337">
        <v>49.3</v>
      </c>
      <c r="K188" s="336">
        <v>18976</v>
      </c>
      <c r="L188" s="337">
        <v>3.4</v>
      </c>
      <c r="M188" s="336">
        <v>10729</v>
      </c>
      <c r="N188" s="337">
        <v>57.1</v>
      </c>
      <c r="O188" s="337">
        <v>641</v>
      </c>
      <c r="P188" s="337">
        <v>2.6</v>
      </c>
      <c r="Q188" s="336">
        <v>1771</v>
      </c>
      <c r="R188" s="337" t="s">
        <v>820</v>
      </c>
      <c r="S188" s="336">
        <v>35544</v>
      </c>
      <c r="T188" s="337" t="s">
        <v>564</v>
      </c>
      <c r="U188" s="336">
        <v>9736</v>
      </c>
      <c r="V188" s="337">
        <v>39.200000000000003</v>
      </c>
      <c r="W188" s="336">
        <v>48846</v>
      </c>
      <c r="X188" s="337">
        <v>6.7</v>
      </c>
      <c r="Y188" s="337" t="s">
        <v>201</v>
      </c>
      <c r="Z188" s="337" t="s">
        <v>201</v>
      </c>
      <c r="AA188" s="336">
        <v>29688</v>
      </c>
      <c r="AB188" s="337">
        <v>229.9</v>
      </c>
      <c r="AC188" s="336">
        <v>25809</v>
      </c>
      <c r="AD188" s="337">
        <v>0.8</v>
      </c>
      <c r="AE188" s="336">
        <v>48514</v>
      </c>
      <c r="AF188" s="337" t="s">
        <v>556</v>
      </c>
      <c r="AG188" s="336">
        <v>5058</v>
      </c>
      <c r="AH188" s="337">
        <v>1.5</v>
      </c>
      <c r="AI188" s="336">
        <v>1367</v>
      </c>
      <c r="AJ188" s="337">
        <v>26</v>
      </c>
      <c r="AK188" s="336">
        <v>2000</v>
      </c>
      <c r="AL188" s="337">
        <v>15.6</v>
      </c>
      <c r="AM188" s="336">
        <v>5522</v>
      </c>
      <c r="AN188" s="337" t="s">
        <v>598</v>
      </c>
      <c r="AO188" s="337">
        <v>989</v>
      </c>
      <c r="AP188" s="337" t="s">
        <v>866</v>
      </c>
    </row>
    <row r="189" spans="1:42">
      <c r="B189" s="324" t="s">
        <v>6</v>
      </c>
      <c r="C189" s="336">
        <v>724186</v>
      </c>
      <c r="D189" s="337">
        <v>28.7</v>
      </c>
      <c r="E189" s="336">
        <v>263634</v>
      </c>
      <c r="F189" s="337">
        <v>126</v>
      </c>
      <c r="G189" s="336">
        <v>33351</v>
      </c>
      <c r="H189" s="337">
        <v>22.5</v>
      </c>
      <c r="I189" s="336">
        <v>32562</v>
      </c>
      <c r="J189" s="337">
        <v>14.8</v>
      </c>
      <c r="K189" s="336">
        <v>31927</v>
      </c>
      <c r="L189" s="337" t="s">
        <v>533</v>
      </c>
      <c r="M189" s="336">
        <v>5744</v>
      </c>
      <c r="N189" s="337" t="s">
        <v>1046</v>
      </c>
      <c r="O189" s="336">
        <v>1185</v>
      </c>
      <c r="P189" s="337">
        <v>3.3</v>
      </c>
      <c r="Q189" s="336">
        <v>1925</v>
      </c>
      <c r="R189" s="337" t="s">
        <v>893</v>
      </c>
      <c r="S189" s="336">
        <v>88820</v>
      </c>
      <c r="T189" s="337">
        <v>12.4</v>
      </c>
      <c r="U189" s="336">
        <v>12793</v>
      </c>
      <c r="V189" s="337" t="s">
        <v>343</v>
      </c>
      <c r="W189" s="336">
        <v>134751</v>
      </c>
      <c r="X189" s="337">
        <v>8.3000000000000007</v>
      </c>
      <c r="Y189" s="337" t="s">
        <v>201</v>
      </c>
      <c r="Z189" s="337" t="s">
        <v>201</v>
      </c>
      <c r="AA189" s="336">
        <v>33558</v>
      </c>
      <c r="AB189" s="337">
        <v>171.3</v>
      </c>
      <c r="AC189" s="336">
        <v>14401</v>
      </c>
      <c r="AD189" s="337" t="s">
        <v>618</v>
      </c>
      <c r="AE189" s="336">
        <v>49165</v>
      </c>
      <c r="AF189" s="337" t="s">
        <v>587</v>
      </c>
      <c r="AG189" s="336">
        <v>4189</v>
      </c>
      <c r="AH189" s="337" t="s">
        <v>953</v>
      </c>
      <c r="AI189" s="336">
        <v>3393</v>
      </c>
      <c r="AJ189" s="337">
        <v>49.8</v>
      </c>
      <c r="AK189" s="336">
        <v>1443</v>
      </c>
      <c r="AL189" s="337" t="s">
        <v>959</v>
      </c>
      <c r="AM189" s="336">
        <v>9361</v>
      </c>
      <c r="AN189" s="337" t="s">
        <v>1047</v>
      </c>
      <c r="AO189" s="336">
        <v>1984</v>
      </c>
      <c r="AP189" s="337" t="s">
        <v>524</v>
      </c>
    </row>
    <row r="190" spans="1:42">
      <c r="B190" s="324" t="s">
        <v>7</v>
      </c>
      <c r="C190" s="336">
        <v>568018</v>
      </c>
      <c r="D190" s="337">
        <v>82.7</v>
      </c>
      <c r="E190" s="336">
        <v>245437</v>
      </c>
      <c r="F190" s="337">
        <v>204.8</v>
      </c>
      <c r="G190" s="336">
        <v>40983</v>
      </c>
      <c r="H190" s="337">
        <v>33</v>
      </c>
      <c r="I190" s="336">
        <v>50553</v>
      </c>
      <c r="J190" s="337">
        <v>35.9</v>
      </c>
      <c r="K190" s="336">
        <v>20320</v>
      </c>
      <c r="L190" s="337">
        <v>20.3</v>
      </c>
      <c r="M190" s="336">
        <v>6506</v>
      </c>
      <c r="N190" s="337">
        <v>135.9</v>
      </c>
      <c r="O190" s="336">
        <v>1378</v>
      </c>
      <c r="P190" s="337">
        <v>0.7</v>
      </c>
      <c r="Q190" s="336">
        <v>4278</v>
      </c>
      <c r="R190" s="337">
        <v>32</v>
      </c>
      <c r="S190" s="336">
        <v>9164</v>
      </c>
      <c r="T190" s="337" t="s">
        <v>875</v>
      </c>
      <c r="U190" s="336">
        <v>8807</v>
      </c>
      <c r="V190" s="337">
        <v>41.3</v>
      </c>
      <c r="W190" s="336">
        <v>72069</v>
      </c>
      <c r="X190" s="337">
        <v>28</v>
      </c>
      <c r="Y190" s="337" t="s">
        <v>201</v>
      </c>
      <c r="Z190" s="337" t="s">
        <v>201</v>
      </c>
      <c r="AA190" s="336">
        <v>44586</v>
      </c>
      <c r="AB190" s="337">
        <v>186.6</v>
      </c>
      <c r="AC190" s="336">
        <v>11775</v>
      </c>
      <c r="AD190" s="337" t="s">
        <v>557</v>
      </c>
      <c r="AE190" s="336">
        <v>31616</v>
      </c>
      <c r="AF190" s="337">
        <v>112.8</v>
      </c>
      <c r="AG190" s="336">
        <v>3744</v>
      </c>
      <c r="AH190" s="337">
        <v>4.8</v>
      </c>
      <c r="AI190" s="336">
        <v>2437</v>
      </c>
      <c r="AJ190" s="337">
        <v>107.6</v>
      </c>
      <c r="AK190" s="336">
        <v>1166</v>
      </c>
      <c r="AL190" s="337" t="s">
        <v>844</v>
      </c>
      <c r="AM190" s="336">
        <v>11361</v>
      </c>
      <c r="AN190" s="337">
        <v>13.2</v>
      </c>
      <c r="AO190" s="336">
        <v>1838</v>
      </c>
      <c r="AP190" s="337">
        <v>49.1</v>
      </c>
    </row>
    <row r="191" spans="1:42">
      <c r="B191" s="324" t="s">
        <v>10</v>
      </c>
      <c r="C191" s="336">
        <v>579072</v>
      </c>
      <c r="D191" s="337">
        <v>87.2</v>
      </c>
      <c r="E191" s="336">
        <v>285530</v>
      </c>
      <c r="F191" s="337">
        <v>243.3</v>
      </c>
      <c r="G191" s="336">
        <v>45928</v>
      </c>
      <c r="H191" s="337">
        <v>37.4</v>
      </c>
      <c r="I191" s="336">
        <v>51036</v>
      </c>
      <c r="J191" s="337">
        <v>41</v>
      </c>
      <c r="K191" s="336">
        <v>16818</v>
      </c>
      <c r="L191" s="337">
        <v>4.4000000000000004</v>
      </c>
      <c r="M191" s="336">
        <v>4286</v>
      </c>
      <c r="N191" s="337" t="s">
        <v>517</v>
      </c>
      <c r="O191" s="337">
        <v>842</v>
      </c>
      <c r="P191" s="337">
        <v>20.6</v>
      </c>
      <c r="Q191" s="336">
        <v>3346</v>
      </c>
      <c r="R191" s="337">
        <v>14.7</v>
      </c>
      <c r="S191" s="336">
        <v>6189</v>
      </c>
      <c r="T191" s="337">
        <v>65.099999999999994</v>
      </c>
      <c r="U191" s="336">
        <v>10564</v>
      </c>
      <c r="V191" s="337" t="s">
        <v>587</v>
      </c>
      <c r="W191" s="336">
        <v>52100</v>
      </c>
      <c r="X191" s="337">
        <v>21.1</v>
      </c>
      <c r="Y191" s="337" t="s">
        <v>201</v>
      </c>
      <c r="Z191" s="337" t="s">
        <v>201</v>
      </c>
      <c r="AA191" s="336">
        <v>53384</v>
      </c>
      <c r="AB191" s="337">
        <v>173.6</v>
      </c>
      <c r="AC191" s="336">
        <v>12028</v>
      </c>
      <c r="AD191" s="337" t="s">
        <v>568</v>
      </c>
      <c r="AE191" s="336">
        <v>18801</v>
      </c>
      <c r="AF191" s="337" t="s">
        <v>549</v>
      </c>
      <c r="AG191" s="336">
        <v>2229</v>
      </c>
      <c r="AH191" s="337" t="s">
        <v>785</v>
      </c>
      <c r="AI191" s="336">
        <v>1963</v>
      </c>
      <c r="AJ191" s="337">
        <v>18.7</v>
      </c>
      <c r="AK191" s="336">
        <v>2040</v>
      </c>
      <c r="AL191" s="337">
        <v>30.4</v>
      </c>
      <c r="AM191" s="336">
        <v>9975</v>
      </c>
      <c r="AN191" s="337">
        <v>43.6</v>
      </c>
      <c r="AO191" s="336">
        <v>2013</v>
      </c>
      <c r="AP191" s="337">
        <v>33.5</v>
      </c>
    </row>
    <row r="192" spans="1:42">
      <c r="B192" s="324" t="s">
        <v>8</v>
      </c>
      <c r="C192" s="336">
        <v>634960</v>
      </c>
      <c r="D192" s="337">
        <v>50.6</v>
      </c>
      <c r="E192" s="336">
        <v>296191</v>
      </c>
      <c r="F192" s="337">
        <v>175.3</v>
      </c>
      <c r="G192" s="336">
        <v>78026</v>
      </c>
      <c r="H192" s="337">
        <v>102.8</v>
      </c>
      <c r="I192" s="336">
        <v>41160</v>
      </c>
      <c r="J192" s="337">
        <v>4.0999999999999996</v>
      </c>
      <c r="K192" s="336">
        <v>18069</v>
      </c>
      <c r="L192" s="337">
        <v>11.9</v>
      </c>
      <c r="M192" s="336">
        <v>10387</v>
      </c>
      <c r="N192" s="337">
        <v>147.9</v>
      </c>
      <c r="O192" s="337">
        <v>902</v>
      </c>
      <c r="P192" s="337">
        <v>14.6</v>
      </c>
      <c r="Q192" s="336">
        <v>3037</v>
      </c>
      <c r="R192" s="337">
        <v>11.8</v>
      </c>
      <c r="S192" s="336">
        <v>11926</v>
      </c>
      <c r="T192" s="337">
        <v>14.2</v>
      </c>
      <c r="U192" s="336">
        <v>7632</v>
      </c>
      <c r="V192" s="337" t="s">
        <v>898</v>
      </c>
      <c r="W192" s="336">
        <v>42173</v>
      </c>
      <c r="X192" s="337" t="s">
        <v>1048</v>
      </c>
      <c r="Y192" s="337" t="s">
        <v>201</v>
      </c>
      <c r="Z192" s="337" t="s">
        <v>201</v>
      </c>
      <c r="AA192" s="336">
        <v>89054</v>
      </c>
      <c r="AB192" s="337">
        <v>84.4</v>
      </c>
      <c r="AC192" s="336">
        <v>10817</v>
      </c>
      <c r="AD192" s="337" t="s">
        <v>677</v>
      </c>
      <c r="AE192" s="337" t="s">
        <v>201</v>
      </c>
      <c r="AF192" s="337" t="s">
        <v>201</v>
      </c>
      <c r="AG192" s="336">
        <v>3301</v>
      </c>
      <c r="AH192" s="337" t="s">
        <v>1020</v>
      </c>
      <c r="AI192" s="336">
        <v>2635</v>
      </c>
      <c r="AJ192" s="337">
        <v>125.2</v>
      </c>
      <c r="AK192" s="336">
        <v>1970</v>
      </c>
      <c r="AL192" s="337">
        <v>2.2000000000000002</v>
      </c>
      <c r="AM192" s="336">
        <v>15625</v>
      </c>
      <c r="AN192" s="337">
        <v>80.900000000000006</v>
      </c>
      <c r="AO192" s="336">
        <v>2055</v>
      </c>
      <c r="AP192" s="337" t="s">
        <v>586</v>
      </c>
    </row>
    <row r="193" spans="1:42">
      <c r="B193" s="324" t="s">
        <v>9</v>
      </c>
      <c r="C193" s="336">
        <v>301184</v>
      </c>
      <c r="D193" s="337">
        <v>100.2</v>
      </c>
      <c r="E193" s="336">
        <v>161424</v>
      </c>
      <c r="F193" s="337">
        <v>206.4</v>
      </c>
      <c r="G193" s="336">
        <v>12680</v>
      </c>
      <c r="H193" s="337">
        <v>55</v>
      </c>
      <c r="I193" s="336">
        <v>19536</v>
      </c>
      <c r="J193" s="337">
        <v>87.2</v>
      </c>
      <c r="K193" s="336">
        <v>7538</v>
      </c>
      <c r="L193" s="337">
        <v>19.100000000000001</v>
      </c>
      <c r="M193" s="336">
        <v>11472</v>
      </c>
      <c r="N193" s="337">
        <v>375.4</v>
      </c>
      <c r="O193" s="337">
        <v>720</v>
      </c>
      <c r="P193" s="337">
        <v>16.3</v>
      </c>
      <c r="Q193" s="336">
        <v>2071</v>
      </c>
      <c r="R193" s="337">
        <v>23.1</v>
      </c>
      <c r="S193" s="336">
        <v>1900</v>
      </c>
      <c r="T193" s="337">
        <v>21</v>
      </c>
      <c r="U193" s="336">
        <v>2930</v>
      </c>
      <c r="V193" s="337">
        <v>44</v>
      </c>
      <c r="W193" s="336">
        <v>26668</v>
      </c>
      <c r="X193" s="337">
        <v>18.8</v>
      </c>
      <c r="Y193" s="337" t="s">
        <v>201</v>
      </c>
      <c r="Z193" s="337" t="s">
        <v>201</v>
      </c>
      <c r="AA193" s="336">
        <v>31773</v>
      </c>
      <c r="AB193" s="337">
        <v>218.3</v>
      </c>
      <c r="AC193" s="336">
        <v>9795</v>
      </c>
      <c r="AD193" s="337">
        <v>7.8</v>
      </c>
      <c r="AE193" s="337" t="s">
        <v>201</v>
      </c>
      <c r="AF193" s="337" t="s">
        <v>201</v>
      </c>
      <c r="AG193" s="336">
        <v>1656</v>
      </c>
      <c r="AH193" s="337">
        <v>45.1</v>
      </c>
      <c r="AI193" s="336">
        <v>1064</v>
      </c>
      <c r="AJ193" s="337">
        <v>94.2</v>
      </c>
      <c r="AK193" s="336">
        <v>1154</v>
      </c>
      <c r="AL193" s="337" t="s">
        <v>540</v>
      </c>
      <c r="AM193" s="336">
        <v>7153</v>
      </c>
      <c r="AN193" s="337">
        <v>66.7</v>
      </c>
      <c r="AO193" s="336">
        <v>1650</v>
      </c>
      <c r="AP193" s="337">
        <v>57.6</v>
      </c>
    </row>
    <row r="194" spans="1:42">
      <c r="A194" s="324" t="s">
        <v>1230</v>
      </c>
      <c r="B194" s="324" t="s">
        <v>1215</v>
      </c>
      <c r="C194" s="336">
        <v>345617</v>
      </c>
      <c r="D194" s="337">
        <v>57.1</v>
      </c>
      <c r="E194" s="336">
        <v>153192</v>
      </c>
      <c r="F194" s="337">
        <v>136.80000000000001</v>
      </c>
      <c r="G194" s="336">
        <v>39642</v>
      </c>
      <c r="H194" s="337">
        <v>31.6</v>
      </c>
      <c r="I194" s="336">
        <v>34135</v>
      </c>
      <c r="J194" s="337">
        <v>43</v>
      </c>
      <c r="K194" s="336">
        <v>13633</v>
      </c>
      <c r="L194" s="337">
        <v>22.7</v>
      </c>
      <c r="M194" s="336">
        <v>4779</v>
      </c>
      <c r="N194" s="337" t="s">
        <v>804</v>
      </c>
      <c r="O194" s="337">
        <v>887</v>
      </c>
      <c r="P194" s="337">
        <v>14.2</v>
      </c>
      <c r="Q194" s="336">
        <v>4318</v>
      </c>
      <c r="R194" s="337" t="s">
        <v>866</v>
      </c>
      <c r="S194" s="336">
        <v>9228</v>
      </c>
      <c r="T194" s="337">
        <v>292.8</v>
      </c>
      <c r="U194" s="336">
        <v>3983</v>
      </c>
      <c r="V194" s="337" t="s">
        <v>707</v>
      </c>
      <c r="W194" s="336">
        <v>34466</v>
      </c>
      <c r="X194" s="337">
        <v>21.8</v>
      </c>
      <c r="Y194" s="337" t="s">
        <v>201</v>
      </c>
      <c r="Z194" s="337" t="s">
        <v>201</v>
      </c>
      <c r="AA194" s="336">
        <v>22938</v>
      </c>
      <c r="AB194" s="337">
        <v>188.9</v>
      </c>
      <c r="AC194" s="336">
        <v>9320</v>
      </c>
      <c r="AD194" s="337">
        <v>1</v>
      </c>
      <c r="AE194" s="337" t="s">
        <v>201</v>
      </c>
      <c r="AF194" s="337" t="s">
        <v>201</v>
      </c>
      <c r="AG194" s="336">
        <v>2816</v>
      </c>
      <c r="AH194" s="337">
        <v>19.399999999999999</v>
      </c>
      <c r="AI194" s="336">
        <v>1273</v>
      </c>
      <c r="AJ194" s="337">
        <v>4.3</v>
      </c>
      <c r="AK194" s="336">
        <v>1517</v>
      </c>
      <c r="AL194" s="337">
        <v>1.3</v>
      </c>
      <c r="AM194" s="336">
        <v>8065</v>
      </c>
      <c r="AN194" s="337">
        <v>89.9</v>
      </c>
      <c r="AO194" s="336">
        <v>1425</v>
      </c>
      <c r="AP194" s="337">
        <v>5.9</v>
      </c>
    </row>
    <row r="195" spans="1:42">
      <c r="B195" s="324" t="s">
        <v>0</v>
      </c>
      <c r="C195" s="336">
        <v>342258</v>
      </c>
      <c r="D195" s="337">
        <v>61</v>
      </c>
      <c r="E195" s="336">
        <v>146130</v>
      </c>
      <c r="F195" s="337">
        <v>254.7</v>
      </c>
      <c r="G195" s="336">
        <v>23591</v>
      </c>
      <c r="H195" s="337">
        <v>36</v>
      </c>
      <c r="I195" s="336">
        <v>67362</v>
      </c>
      <c r="J195" s="337">
        <v>30.1</v>
      </c>
      <c r="K195" s="336">
        <v>11977</v>
      </c>
      <c r="L195" s="337">
        <v>3.6</v>
      </c>
      <c r="M195" s="336">
        <v>3490</v>
      </c>
      <c r="N195" s="337" t="s">
        <v>827</v>
      </c>
      <c r="O195" s="337">
        <v>707</v>
      </c>
      <c r="P195" s="337">
        <v>1.7</v>
      </c>
      <c r="Q195" s="336">
        <v>3679</v>
      </c>
      <c r="R195" s="337">
        <v>8.6999999999999993</v>
      </c>
      <c r="S195" s="337" t="s">
        <v>515</v>
      </c>
      <c r="T195" s="337" t="s">
        <v>201</v>
      </c>
      <c r="U195" s="336">
        <v>6576</v>
      </c>
      <c r="V195" s="337">
        <v>40.700000000000003</v>
      </c>
      <c r="W195" s="336">
        <v>27331</v>
      </c>
      <c r="X195" s="337">
        <v>6.3</v>
      </c>
      <c r="Y195" s="337" t="s">
        <v>201</v>
      </c>
      <c r="Z195" s="337" t="s">
        <v>201</v>
      </c>
      <c r="AA195" s="336">
        <v>26443</v>
      </c>
      <c r="AB195" s="337">
        <v>186.6</v>
      </c>
      <c r="AC195" s="336">
        <v>10317</v>
      </c>
      <c r="AD195" s="337">
        <v>11.8</v>
      </c>
      <c r="AE195" s="337" t="s">
        <v>201</v>
      </c>
      <c r="AF195" s="337" t="s">
        <v>201</v>
      </c>
      <c r="AG195" s="336">
        <v>3557</v>
      </c>
      <c r="AH195" s="337">
        <v>39</v>
      </c>
      <c r="AI195" s="336">
        <v>1020</v>
      </c>
      <c r="AJ195" s="337">
        <v>42.5</v>
      </c>
      <c r="AK195" s="336">
        <v>1717</v>
      </c>
      <c r="AL195" s="337">
        <v>35.1</v>
      </c>
      <c r="AM195" s="336">
        <v>6056</v>
      </c>
      <c r="AN195" s="337">
        <v>18.600000000000001</v>
      </c>
      <c r="AO195" s="336">
        <v>2305</v>
      </c>
      <c r="AP195" s="337">
        <v>31.1</v>
      </c>
    </row>
    <row r="196" spans="1:42">
      <c r="B196" s="324" t="s">
        <v>1</v>
      </c>
      <c r="C196" s="336">
        <v>546326</v>
      </c>
      <c r="D196" s="337">
        <v>17.100000000000001</v>
      </c>
      <c r="E196" s="336">
        <v>239394</v>
      </c>
      <c r="F196" s="337">
        <v>97.1</v>
      </c>
      <c r="G196" s="336">
        <v>36175</v>
      </c>
      <c r="H196" s="337">
        <v>52.1</v>
      </c>
      <c r="I196" s="336">
        <v>77647</v>
      </c>
      <c r="J196" s="337" t="s">
        <v>906</v>
      </c>
      <c r="K196" s="336">
        <v>20148</v>
      </c>
      <c r="L196" s="337">
        <v>1.8</v>
      </c>
      <c r="M196" s="336">
        <v>7920</v>
      </c>
      <c r="N196" s="337" t="s">
        <v>663</v>
      </c>
      <c r="O196" s="336">
        <v>1532</v>
      </c>
      <c r="P196" s="337" t="s">
        <v>549</v>
      </c>
      <c r="Q196" s="336">
        <v>4144</v>
      </c>
      <c r="R196" s="337">
        <v>2.9</v>
      </c>
      <c r="S196" s="336">
        <v>7272</v>
      </c>
      <c r="T196" s="337" t="s">
        <v>1049</v>
      </c>
      <c r="U196" s="336">
        <v>7797</v>
      </c>
      <c r="V196" s="337">
        <v>17.7</v>
      </c>
      <c r="W196" s="336">
        <v>67657</v>
      </c>
      <c r="X196" s="337">
        <v>17.899999999999999</v>
      </c>
      <c r="Y196" s="337" t="s">
        <v>201</v>
      </c>
      <c r="Z196" s="337" t="s">
        <v>201</v>
      </c>
      <c r="AA196" s="336">
        <v>46934</v>
      </c>
      <c r="AB196" s="337">
        <v>110.1</v>
      </c>
      <c r="AC196" s="336">
        <v>11482</v>
      </c>
      <c r="AD196" s="337" t="s">
        <v>530</v>
      </c>
      <c r="AE196" s="337" t="s">
        <v>201</v>
      </c>
      <c r="AF196" s="337" t="s">
        <v>201</v>
      </c>
      <c r="AG196" s="336">
        <v>2297</v>
      </c>
      <c r="AH196" s="337" t="s">
        <v>724</v>
      </c>
      <c r="AI196" s="336">
        <v>1261</v>
      </c>
      <c r="AJ196" s="337" t="s">
        <v>584</v>
      </c>
      <c r="AK196" s="336">
        <v>1789</v>
      </c>
      <c r="AL196" s="337">
        <v>23.9</v>
      </c>
      <c r="AM196" s="336">
        <v>10850</v>
      </c>
      <c r="AN196" s="337">
        <v>1.3</v>
      </c>
      <c r="AO196" s="336">
        <v>2027</v>
      </c>
      <c r="AP196" s="337">
        <v>4.3</v>
      </c>
    </row>
    <row r="197" spans="1:42">
      <c r="B197" s="324" t="s">
        <v>414</v>
      </c>
      <c r="C197" s="336">
        <v>603603</v>
      </c>
      <c r="D197" s="337" t="s">
        <v>647</v>
      </c>
      <c r="E197" s="336">
        <v>282809</v>
      </c>
      <c r="F197" s="337" t="s">
        <v>704</v>
      </c>
      <c r="G197" s="336">
        <v>34014</v>
      </c>
      <c r="H197" s="337">
        <v>1.7</v>
      </c>
      <c r="I197" s="336">
        <v>116134</v>
      </c>
      <c r="J197" s="337" t="s">
        <v>828</v>
      </c>
      <c r="K197" s="336">
        <v>15814</v>
      </c>
      <c r="L197" s="337" t="s">
        <v>527</v>
      </c>
      <c r="M197" s="336">
        <v>5390</v>
      </c>
      <c r="N197" s="337" t="s">
        <v>1019</v>
      </c>
      <c r="O197" s="336">
        <v>4586</v>
      </c>
      <c r="P197" s="337">
        <v>0.3</v>
      </c>
      <c r="Q197" s="336">
        <v>4175</v>
      </c>
      <c r="R197" s="337">
        <v>6.8</v>
      </c>
      <c r="S197" s="336">
        <v>2390</v>
      </c>
      <c r="T197" s="337" t="s">
        <v>659</v>
      </c>
      <c r="U197" s="336">
        <v>7344</v>
      </c>
      <c r="V197" s="337" t="s">
        <v>579</v>
      </c>
      <c r="W197" s="336">
        <v>44423</v>
      </c>
      <c r="X197" s="337">
        <v>18</v>
      </c>
      <c r="Y197" s="337" t="s">
        <v>201</v>
      </c>
      <c r="Z197" s="337" t="s">
        <v>201</v>
      </c>
      <c r="AA197" s="336">
        <v>60300</v>
      </c>
      <c r="AB197" s="337">
        <v>20.7</v>
      </c>
      <c r="AC197" s="336">
        <v>9872</v>
      </c>
      <c r="AD197" s="337">
        <v>0</v>
      </c>
      <c r="AE197" s="337" t="s">
        <v>201</v>
      </c>
      <c r="AF197" s="337" t="s">
        <v>201</v>
      </c>
      <c r="AG197" s="336">
        <v>2132</v>
      </c>
      <c r="AH197" s="337" t="s">
        <v>1039</v>
      </c>
      <c r="AI197" s="336">
        <v>1920</v>
      </c>
      <c r="AJ197" s="337">
        <v>26.7</v>
      </c>
      <c r="AK197" s="336">
        <v>1200</v>
      </c>
      <c r="AL197" s="337">
        <v>30.4</v>
      </c>
      <c r="AM197" s="336">
        <v>9515</v>
      </c>
      <c r="AN197" s="337">
        <v>6.1</v>
      </c>
      <c r="AO197" s="336">
        <v>1585</v>
      </c>
      <c r="AP197" s="337">
        <v>29.8</v>
      </c>
    </row>
    <row r="198" spans="1:42">
      <c r="B198" s="324" t="s">
        <v>3</v>
      </c>
      <c r="C198" s="336">
        <v>542931</v>
      </c>
      <c r="D198" s="337" t="s">
        <v>760</v>
      </c>
      <c r="E198" s="336">
        <v>230101</v>
      </c>
      <c r="F198" s="337" t="s">
        <v>593</v>
      </c>
      <c r="G198" s="336">
        <v>44612</v>
      </c>
      <c r="H198" s="337" t="s">
        <v>336</v>
      </c>
      <c r="I198" s="336">
        <v>58560</v>
      </c>
      <c r="J198" s="337" t="s">
        <v>1050</v>
      </c>
      <c r="K198" s="336">
        <v>23421</v>
      </c>
      <c r="L198" s="337" t="s">
        <v>809</v>
      </c>
      <c r="M198" s="336">
        <v>7924</v>
      </c>
      <c r="N198" s="337" t="s">
        <v>1026</v>
      </c>
      <c r="O198" s="336">
        <v>1050</v>
      </c>
      <c r="P198" s="337">
        <v>17.2</v>
      </c>
      <c r="Q198" s="336">
        <v>5666</v>
      </c>
      <c r="R198" s="337">
        <v>30.9</v>
      </c>
      <c r="S198" s="336">
        <v>8170</v>
      </c>
      <c r="T198" s="337" t="s">
        <v>1045</v>
      </c>
      <c r="U198" s="336">
        <v>9651</v>
      </c>
      <c r="V198" s="337" t="s">
        <v>1051</v>
      </c>
      <c r="W198" s="336">
        <v>70934</v>
      </c>
      <c r="X198" s="337" t="s">
        <v>538</v>
      </c>
      <c r="Y198" s="337" t="s">
        <v>201</v>
      </c>
      <c r="Z198" s="337" t="s">
        <v>201</v>
      </c>
      <c r="AA198" s="336">
        <v>47797</v>
      </c>
      <c r="AB198" s="337" t="s">
        <v>797</v>
      </c>
      <c r="AC198" s="336">
        <v>11284</v>
      </c>
      <c r="AD198" s="337" t="s">
        <v>647</v>
      </c>
      <c r="AE198" s="337" t="s">
        <v>201</v>
      </c>
      <c r="AF198" s="337" t="s">
        <v>201</v>
      </c>
      <c r="AG198" s="336">
        <v>2776</v>
      </c>
      <c r="AH198" s="337" t="s">
        <v>806</v>
      </c>
      <c r="AI198" s="336">
        <v>2247</v>
      </c>
      <c r="AJ198" s="337" t="s">
        <v>799</v>
      </c>
      <c r="AK198" s="336">
        <v>1928</v>
      </c>
      <c r="AL198" s="337" t="s">
        <v>677</v>
      </c>
      <c r="AM198" s="336">
        <v>14856</v>
      </c>
      <c r="AN198" s="337" t="s">
        <v>644</v>
      </c>
      <c r="AO198" s="336">
        <v>1954</v>
      </c>
      <c r="AP198" s="337" t="s">
        <v>525</v>
      </c>
    </row>
    <row r="199" spans="1:42">
      <c r="B199" s="324" t="s">
        <v>4</v>
      </c>
      <c r="C199" s="336">
        <v>305781</v>
      </c>
      <c r="D199" s="337" t="s">
        <v>703</v>
      </c>
      <c r="E199" s="336">
        <v>153218</v>
      </c>
      <c r="F199" s="337" t="s">
        <v>705</v>
      </c>
      <c r="G199" s="336">
        <v>24713</v>
      </c>
      <c r="H199" s="337" t="s">
        <v>825</v>
      </c>
      <c r="I199" s="336">
        <v>17795</v>
      </c>
      <c r="J199" s="337" t="s">
        <v>1001</v>
      </c>
      <c r="K199" s="336">
        <v>16322</v>
      </c>
      <c r="L199" s="337">
        <v>7.8</v>
      </c>
      <c r="M199" s="336">
        <v>5759</v>
      </c>
      <c r="N199" s="337">
        <v>14.1</v>
      </c>
      <c r="O199" s="337">
        <v>756</v>
      </c>
      <c r="P199" s="337">
        <v>14</v>
      </c>
      <c r="Q199" s="336">
        <v>2229</v>
      </c>
      <c r="R199" s="337">
        <v>10.7</v>
      </c>
      <c r="S199" s="337">
        <v>594</v>
      </c>
      <c r="T199" s="337" t="s">
        <v>964</v>
      </c>
      <c r="U199" s="336">
        <v>8272</v>
      </c>
      <c r="V199" s="337" t="s">
        <v>866</v>
      </c>
      <c r="W199" s="336">
        <v>20706</v>
      </c>
      <c r="X199" s="337" t="s">
        <v>850</v>
      </c>
      <c r="Y199" s="337" t="s">
        <v>201</v>
      </c>
      <c r="Z199" s="337" t="s">
        <v>201</v>
      </c>
      <c r="AA199" s="336">
        <v>29838</v>
      </c>
      <c r="AB199" s="337" t="s">
        <v>707</v>
      </c>
      <c r="AC199" s="336">
        <v>11953</v>
      </c>
      <c r="AD199" s="337">
        <v>6</v>
      </c>
      <c r="AE199" s="337" t="s">
        <v>201</v>
      </c>
      <c r="AF199" s="337" t="s">
        <v>201</v>
      </c>
      <c r="AG199" s="336">
        <v>3163</v>
      </c>
      <c r="AH199" s="337" t="s">
        <v>559</v>
      </c>
      <c r="AI199" s="336">
        <v>1038</v>
      </c>
      <c r="AJ199" s="337" t="s">
        <v>959</v>
      </c>
      <c r="AK199" s="336">
        <v>2756</v>
      </c>
      <c r="AL199" s="337">
        <v>3.5</v>
      </c>
      <c r="AM199" s="336">
        <v>5485</v>
      </c>
      <c r="AN199" s="337" t="s">
        <v>799</v>
      </c>
      <c r="AO199" s="336">
        <v>1184</v>
      </c>
      <c r="AP199" s="337" t="s">
        <v>1038</v>
      </c>
    </row>
    <row r="200" spans="1:42">
      <c r="B200" s="324" t="s">
        <v>5</v>
      </c>
      <c r="C200" s="336">
        <v>456641</v>
      </c>
      <c r="D200" s="337" t="s">
        <v>812</v>
      </c>
      <c r="E200" s="336">
        <v>150316</v>
      </c>
      <c r="F200" s="337" t="s">
        <v>905</v>
      </c>
      <c r="G200" s="336">
        <v>26901</v>
      </c>
      <c r="H200" s="337" t="s">
        <v>728</v>
      </c>
      <c r="I200" s="336">
        <v>29212</v>
      </c>
      <c r="J200" s="337">
        <v>35.1</v>
      </c>
      <c r="K200" s="336">
        <v>19548</v>
      </c>
      <c r="L200" s="337">
        <v>3</v>
      </c>
      <c r="M200" s="336">
        <v>5535</v>
      </c>
      <c r="N200" s="337" t="s">
        <v>925</v>
      </c>
      <c r="O200" s="337">
        <v>600</v>
      </c>
      <c r="P200" s="337" t="s">
        <v>523</v>
      </c>
      <c r="Q200" s="336">
        <v>2118</v>
      </c>
      <c r="R200" s="337">
        <v>19.600000000000001</v>
      </c>
      <c r="S200" s="336">
        <v>43082</v>
      </c>
      <c r="T200" s="337">
        <v>21.2</v>
      </c>
      <c r="U200" s="336">
        <v>11244</v>
      </c>
      <c r="V200" s="337">
        <v>15.5</v>
      </c>
      <c r="W200" s="336">
        <v>53062</v>
      </c>
      <c r="X200" s="337">
        <v>8.6</v>
      </c>
      <c r="Y200" s="336">
        <v>3101</v>
      </c>
      <c r="Z200" s="337" t="s">
        <v>201</v>
      </c>
      <c r="AA200" s="336">
        <v>26944</v>
      </c>
      <c r="AB200" s="337" t="s">
        <v>625</v>
      </c>
      <c r="AC200" s="336">
        <v>28363</v>
      </c>
      <c r="AD200" s="337">
        <v>9.9</v>
      </c>
      <c r="AE200" s="336">
        <v>41916</v>
      </c>
      <c r="AF200" s="337" t="s">
        <v>626</v>
      </c>
      <c r="AG200" s="336">
        <v>4621</v>
      </c>
      <c r="AH200" s="337" t="s">
        <v>681</v>
      </c>
      <c r="AI200" s="336">
        <v>1517</v>
      </c>
      <c r="AJ200" s="337">
        <v>11</v>
      </c>
      <c r="AK200" s="336">
        <v>1502</v>
      </c>
      <c r="AL200" s="337" t="s">
        <v>593</v>
      </c>
      <c r="AM200" s="336">
        <v>6058</v>
      </c>
      <c r="AN200" s="337">
        <v>9.6999999999999993</v>
      </c>
      <c r="AO200" s="336">
        <v>1001</v>
      </c>
      <c r="AP200" s="337">
        <v>1.2</v>
      </c>
    </row>
    <row r="201" spans="1:42">
      <c r="B201" s="324" t="s">
        <v>6</v>
      </c>
      <c r="C201" s="336">
        <v>693226</v>
      </c>
      <c r="D201" s="337" t="s">
        <v>562</v>
      </c>
      <c r="E201" s="336">
        <v>207735</v>
      </c>
      <c r="F201" s="337" t="s">
        <v>950</v>
      </c>
      <c r="G201" s="336">
        <v>31272</v>
      </c>
      <c r="H201" s="337" t="s">
        <v>858</v>
      </c>
      <c r="I201" s="336">
        <v>52694</v>
      </c>
      <c r="J201" s="337">
        <v>61.8</v>
      </c>
      <c r="K201" s="336">
        <v>28707</v>
      </c>
      <c r="L201" s="337" t="s">
        <v>541</v>
      </c>
      <c r="M201" s="336">
        <v>7533</v>
      </c>
      <c r="N201" s="337">
        <v>31.1</v>
      </c>
      <c r="O201" s="336">
        <v>1049</v>
      </c>
      <c r="P201" s="337" t="s">
        <v>645</v>
      </c>
      <c r="Q201" s="336">
        <v>2942</v>
      </c>
      <c r="R201" s="337">
        <v>52.8</v>
      </c>
      <c r="S201" s="336">
        <v>84141</v>
      </c>
      <c r="T201" s="337" t="s">
        <v>528</v>
      </c>
      <c r="U201" s="336">
        <v>19773</v>
      </c>
      <c r="V201" s="337">
        <v>54.6</v>
      </c>
      <c r="W201" s="336">
        <v>120394</v>
      </c>
      <c r="X201" s="337" t="s">
        <v>685</v>
      </c>
      <c r="Y201" s="336">
        <v>10761</v>
      </c>
      <c r="Z201" s="337" t="s">
        <v>201</v>
      </c>
      <c r="AA201" s="336">
        <v>31784</v>
      </c>
      <c r="AB201" s="337" t="s">
        <v>528</v>
      </c>
      <c r="AC201" s="336">
        <v>14443</v>
      </c>
      <c r="AD201" s="337">
        <v>0.3</v>
      </c>
      <c r="AE201" s="336">
        <v>59422</v>
      </c>
      <c r="AF201" s="337">
        <v>20.9</v>
      </c>
      <c r="AG201" s="336">
        <v>5708</v>
      </c>
      <c r="AH201" s="337">
        <v>36.299999999999997</v>
      </c>
      <c r="AI201" s="336">
        <v>2299</v>
      </c>
      <c r="AJ201" s="337" t="s">
        <v>705</v>
      </c>
      <c r="AK201" s="336">
        <v>1777</v>
      </c>
      <c r="AL201" s="337">
        <v>23.1</v>
      </c>
      <c r="AM201" s="336">
        <v>9104</v>
      </c>
      <c r="AN201" s="337" t="s">
        <v>752</v>
      </c>
      <c r="AO201" s="336">
        <v>1688</v>
      </c>
      <c r="AP201" s="337" t="s">
        <v>619</v>
      </c>
    </row>
    <row r="202" spans="1:42">
      <c r="B202" s="324" t="s">
        <v>7</v>
      </c>
      <c r="C202" s="336">
        <v>381706</v>
      </c>
      <c r="D202" s="337" t="s">
        <v>590</v>
      </c>
      <c r="E202" s="336">
        <v>152934</v>
      </c>
      <c r="F202" s="337" t="s">
        <v>1052</v>
      </c>
      <c r="G202" s="336">
        <v>28200</v>
      </c>
      <c r="H202" s="337" t="s">
        <v>790</v>
      </c>
      <c r="I202" s="336">
        <v>34844</v>
      </c>
      <c r="J202" s="337" t="s">
        <v>822</v>
      </c>
      <c r="K202" s="336">
        <v>20777</v>
      </c>
      <c r="L202" s="337">
        <v>2.2000000000000002</v>
      </c>
      <c r="M202" s="336">
        <v>4258</v>
      </c>
      <c r="N202" s="337" t="s">
        <v>905</v>
      </c>
      <c r="O202" s="336">
        <v>1060</v>
      </c>
      <c r="P202" s="337" t="s">
        <v>639</v>
      </c>
      <c r="Q202" s="336">
        <v>2132</v>
      </c>
      <c r="R202" s="337" t="s">
        <v>865</v>
      </c>
      <c r="S202" s="336">
        <v>5827</v>
      </c>
      <c r="T202" s="337" t="s">
        <v>1035</v>
      </c>
      <c r="U202" s="336">
        <v>10124</v>
      </c>
      <c r="V202" s="337">
        <v>15</v>
      </c>
      <c r="W202" s="336">
        <v>32640</v>
      </c>
      <c r="X202" s="337" t="s">
        <v>966</v>
      </c>
      <c r="Y202" s="336">
        <v>10194</v>
      </c>
      <c r="Z202" s="337" t="s">
        <v>201</v>
      </c>
      <c r="AA202" s="336">
        <v>31566</v>
      </c>
      <c r="AB202" s="337" t="s">
        <v>1053</v>
      </c>
      <c r="AC202" s="336">
        <v>11434</v>
      </c>
      <c r="AD202" s="337" t="s">
        <v>517</v>
      </c>
      <c r="AE202" s="336">
        <v>21502</v>
      </c>
      <c r="AF202" s="337" t="s">
        <v>576</v>
      </c>
      <c r="AG202" s="336">
        <v>2197</v>
      </c>
      <c r="AH202" s="337" t="s">
        <v>1006</v>
      </c>
      <c r="AI202" s="336">
        <v>2133</v>
      </c>
      <c r="AJ202" s="337" t="s">
        <v>598</v>
      </c>
      <c r="AK202" s="336">
        <v>2819</v>
      </c>
      <c r="AL202" s="337">
        <v>141.80000000000001</v>
      </c>
      <c r="AM202" s="336">
        <v>5573</v>
      </c>
      <c r="AN202" s="337" t="s">
        <v>1009</v>
      </c>
      <c r="AO202" s="336">
        <v>1492</v>
      </c>
      <c r="AP202" s="337" t="s">
        <v>783</v>
      </c>
    </row>
    <row r="203" spans="1:42">
      <c r="B203" s="324" t="s">
        <v>10</v>
      </c>
      <c r="C203" s="336">
        <v>490698</v>
      </c>
      <c r="D203" s="337" t="s">
        <v>881</v>
      </c>
      <c r="E203" s="336">
        <v>206350</v>
      </c>
      <c r="F203" s="337" t="s">
        <v>857</v>
      </c>
      <c r="G203" s="336">
        <v>37413</v>
      </c>
      <c r="H203" s="337" t="s">
        <v>727</v>
      </c>
      <c r="I203" s="336">
        <v>59541</v>
      </c>
      <c r="J203" s="337">
        <v>16.7</v>
      </c>
      <c r="K203" s="336">
        <v>16646</v>
      </c>
      <c r="L203" s="337" t="s">
        <v>552</v>
      </c>
      <c r="M203" s="336">
        <v>3544</v>
      </c>
      <c r="N203" s="337" t="s">
        <v>570</v>
      </c>
      <c r="O203" s="337">
        <v>956</v>
      </c>
      <c r="P203" s="337">
        <v>13.5</v>
      </c>
      <c r="Q203" s="336">
        <v>3136</v>
      </c>
      <c r="R203" s="337" t="s">
        <v>672</v>
      </c>
      <c r="S203" s="336">
        <v>3689</v>
      </c>
      <c r="T203" s="337" t="s">
        <v>1054</v>
      </c>
      <c r="U203" s="336">
        <v>6345</v>
      </c>
      <c r="V203" s="337" t="s">
        <v>1055</v>
      </c>
      <c r="W203" s="336">
        <v>46821</v>
      </c>
      <c r="X203" s="337" t="s">
        <v>541</v>
      </c>
      <c r="Y203" s="336">
        <v>8090</v>
      </c>
      <c r="Z203" s="337" t="s">
        <v>201</v>
      </c>
      <c r="AA203" s="336">
        <v>44626</v>
      </c>
      <c r="AB203" s="337" t="s">
        <v>730</v>
      </c>
      <c r="AC203" s="336">
        <v>11021</v>
      </c>
      <c r="AD203" s="337" t="s">
        <v>530</v>
      </c>
      <c r="AE203" s="336">
        <v>24269</v>
      </c>
      <c r="AF203" s="337">
        <v>29.1</v>
      </c>
      <c r="AG203" s="336">
        <v>4215</v>
      </c>
      <c r="AH203" s="337">
        <v>89.1</v>
      </c>
      <c r="AI203" s="336">
        <v>2188</v>
      </c>
      <c r="AJ203" s="337">
        <v>11.5</v>
      </c>
      <c r="AK203" s="336">
        <v>2429</v>
      </c>
      <c r="AL203" s="337">
        <v>19.100000000000001</v>
      </c>
      <c r="AM203" s="336">
        <v>7933</v>
      </c>
      <c r="AN203" s="337" t="s">
        <v>801</v>
      </c>
      <c r="AO203" s="336">
        <v>1486</v>
      </c>
      <c r="AP203" s="337" t="s">
        <v>868</v>
      </c>
    </row>
    <row r="204" spans="1:42">
      <c r="B204" s="324" t="s">
        <v>8</v>
      </c>
      <c r="C204" s="336">
        <v>525212</v>
      </c>
      <c r="D204" s="337" t="s">
        <v>570</v>
      </c>
      <c r="E204" s="336">
        <v>211128</v>
      </c>
      <c r="F204" s="337" t="s">
        <v>899</v>
      </c>
      <c r="G204" s="336">
        <v>65662</v>
      </c>
      <c r="H204" s="337" t="s">
        <v>887</v>
      </c>
      <c r="I204" s="336">
        <v>50752</v>
      </c>
      <c r="J204" s="337">
        <v>23.3</v>
      </c>
      <c r="K204" s="336">
        <v>13738</v>
      </c>
      <c r="L204" s="337" t="s">
        <v>775</v>
      </c>
      <c r="M204" s="336">
        <v>9272</v>
      </c>
      <c r="N204" s="337" t="s">
        <v>685</v>
      </c>
      <c r="O204" s="337">
        <v>694</v>
      </c>
      <c r="P204" s="337" t="s">
        <v>639</v>
      </c>
      <c r="Q204" s="336">
        <v>3055</v>
      </c>
      <c r="R204" s="337">
        <v>0.6</v>
      </c>
      <c r="S204" s="336">
        <v>6377</v>
      </c>
      <c r="T204" s="337" t="s">
        <v>1056</v>
      </c>
      <c r="U204" s="336">
        <v>9438</v>
      </c>
      <c r="V204" s="337">
        <v>23.7</v>
      </c>
      <c r="W204" s="336">
        <v>34058</v>
      </c>
      <c r="X204" s="337" t="s">
        <v>749</v>
      </c>
      <c r="Y204" s="336">
        <v>9293</v>
      </c>
      <c r="Z204" s="337" t="s">
        <v>201</v>
      </c>
      <c r="AA204" s="336">
        <v>71623</v>
      </c>
      <c r="AB204" s="337" t="s">
        <v>595</v>
      </c>
      <c r="AC204" s="336">
        <v>9378</v>
      </c>
      <c r="AD204" s="337" t="s">
        <v>784</v>
      </c>
      <c r="AE204" s="336">
        <v>15401</v>
      </c>
      <c r="AF204" s="337" t="s">
        <v>201</v>
      </c>
      <c r="AG204" s="336">
        <v>3782</v>
      </c>
      <c r="AH204" s="337">
        <v>14.6</v>
      </c>
      <c r="AI204" s="337">
        <v>943</v>
      </c>
      <c r="AJ204" s="337" t="s">
        <v>1057</v>
      </c>
      <c r="AK204" s="336">
        <v>1843</v>
      </c>
      <c r="AL204" s="337" t="s">
        <v>523</v>
      </c>
      <c r="AM204" s="336">
        <v>6596</v>
      </c>
      <c r="AN204" s="337" t="s">
        <v>830</v>
      </c>
      <c r="AO204" s="336">
        <v>2179</v>
      </c>
      <c r="AP204" s="337">
        <v>6</v>
      </c>
    </row>
    <row r="205" spans="1:42">
      <c r="B205" s="324" t="s">
        <v>9</v>
      </c>
      <c r="C205" s="336">
        <v>290485</v>
      </c>
      <c r="D205" s="337" t="s">
        <v>564</v>
      </c>
      <c r="E205" s="336">
        <v>131831</v>
      </c>
      <c r="F205" s="337" t="s">
        <v>732</v>
      </c>
      <c r="G205" s="336">
        <v>9918</v>
      </c>
      <c r="H205" s="337" t="s">
        <v>720</v>
      </c>
      <c r="I205" s="336">
        <v>30653</v>
      </c>
      <c r="J205" s="337">
        <v>56.9</v>
      </c>
      <c r="K205" s="336">
        <v>7431</v>
      </c>
      <c r="L205" s="337" t="s">
        <v>782</v>
      </c>
      <c r="M205" s="336">
        <v>13986</v>
      </c>
      <c r="N205" s="337">
        <v>21.9</v>
      </c>
      <c r="O205" s="337">
        <v>660</v>
      </c>
      <c r="P205" s="337" t="s">
        <v>725</v>
      </c>
      <c r="Q205" s="336">
        <v>2144</v>
      </c>
      <c r="R205" s="337">
        <v>3.5</v>
      </c>
      <c r="S205" s="337">
        <v>804</v>
      </c>
      <c r="T205" s="337" t="s">
        <v>998</v>
      </c>
      <c r="U205" s="336">
        <v>3283</v>
      </c>
      <c r="V205" s="337">
        <v>12</v>
      </c>
      <c r="W205" s="336">
        <v>25524</v>
      </c>
      <c r="X205" s="337" t="s">
        <v>562</v>
      </c>
      <c r="Y205" s="336">
        <v>5409</v>
      </c>
      <c r="Z205" s="337" t="s">
        <v>201</v>
      </c>
      <c r="AA205" s="336">
        <v>28079</v>
      </c>
      <c r="AB205" s="337" t="s">
        <v>773</v>
      </c>
      <c r="AC205" s="336">
        <v>8480</v>
      </c>
      <c r="AD205" s="337" t="s">
        <v>587</v>
      </c>
      <c r="AE205" s="336">
        <v>12211</v>
      </c>
      <c r="AF205" s="337" t="s">
        <v>201</v>
      </c>
      <c r="AG205" s="336">
        <v>1936</v>
      </c>
      <c r="AH205" s="337">
        <v>16.899999999999999</v>
      </c>
      <c r="AI205" s="337">
        <v>684</v>
      </c>
      <c r="AJ205" s="337" t="s">
        <v>989</v>
      </c>
      <c r="AK205" s="336">
        <v>1128</v>
      </c>
      <c r="AL205" s="337" t="s">
        <v>606</v>
      </c>
      <c r="AM205" s="336">
        <v>4658</v>
      </c>
      <c r="AN205" s="337" t="s">
        <v>1058</v>
      </c>
      <c r="AO205" s="336">
        <v>1666</v>
      </c>
      <c r="AP205" s="337">
        <v>1</v>
      </c>
    </row>
    <row r="206" spans="1:42">
      <c r="A206" s="324" t="s">
        <v>1231</v>
      </c>
      <c r="B206" s="324" t="s">
        <v>1215</v>
      </c>
      <c r="C206" s="336">
        <v>289789</v>
      </c>
      <c r="D206" s="337" t="s">
        <v>766</v>
      </c>
      <c r="E206" s="336">
        <v>111017</v>
      </c>
      <c r="F206" s="337" t="s">
        <v>810</v>
      </c>
      <c r="G206" s="336">
        <v>34189</v>
      </c>
      <c r="H206" s="337" t="s">
        <v>799</v>
      </c>
      <c r="I206" s="336">
        <v>34589</v>
      </c>
      <c r="J206" s="337">
        <v>1.3</v>
      </c>
      <c r="K206" s="336">
        <v>11838</v>
      </c>
      <c r="L206" s="337" t="s">
        <v>812</v>
      </c>
      <c r="M206" s="336">
        <v>4465</v>
      </c>
      <c r="N206" s="337" t="s">
        <v>632</v>
      </c>
      <c r="O206" s="337">
        <v>855</v>
      </c>
      <c r="P206" s="337" t="s">
        <v>564</v>
      </c>
      <c r="Q206" s="336">
        <v>3083</v>
      </c>
      <c r="R206" s="337" t="s">
        <v>701</v>
      </c>
      <c r="S206" s="336">
        <v>2685</v>
      </c>
      <c r="T206" s="337" t="s">
        <v>657</v>
      </c>
      <c r="U206" s="336">
        <v>4178</v>
      </c>
      <c r="V206" s="337">
        <v>4.9000000000000004</v>
      </c>
      <c r="W206" s="336">
        <v>29132</v>
      </c>
      <c r="X206" s="337" t="s">
        <v>555</v>
      </c>
      <c r="Y206" s="336">
        <v>5977</v>
      </c>
      <c r="Z206" s="337" t="s">
        <v>201</v>
      </c>
      <c r="AA206" s="336">
        <v>18920</v>
      </c>
      <c r="AB206" s="337" t="s">
        <v>614</v>
      </c>
      <c r="AC206" s="336">
        <v>7322</v>
      </c>
      <c r="AD206" s="337" t="s">
        <v>900</v>
      </c>
      <c r="AE206" s="336">
        <v>12178</v>
      </c>
      <c r="AF206" s="337" t="s">
        <v>201</v>
      </c>
      <c r="AG206" s="336">
        <v>1774</v>
      </c>
      <c r="AH206" s="337" t="s">
        <v>851</v>
      </c>
      <c r="AI206" s="337">
        <v>940</v>
      </c>
      <c r="AJ206" s="337" t="s">
        <v>868</v>
      </c>
      <c r="AK206" s="336">
        <v>1243</v>
      </c>
      <c r="AL206" s="337" t="s">
        <v>525</v>
      </c>
      <c r="AM206" s="336">
        <v>4201</v>
      </c>
      <c r="AN206" s="337" t="s">
        <v>912</v>
      </c>
      <c r="AO206" s="336">
        <v>1203</v>
      </c>
      <c r="AP206" s="337" t="s">
        <v>717</v>
      </c>
    </row>
    <row r="207" spans="1:42">
      <c r="B207" s="324" t="s">
        <v>0</v>
      </c>
      <c r="C207" s="336">
        <v>288614</v>
      </c>
      <c r="D207" s="337" t="s">
        <v>778</v>
      </c>
      <c r="E207" s="336">
        <v>91503</v>
      </c>
      <c r="F207" s="337" t="s">
        <v>554</v>
      </c>
      <c r="G207" s="336">
        <v>13629</v>
      </c>
      <c r="H207" s="337" t="s">
        <v>1031</v>
      </c>
      <c r="I207" s="336">
        <v>75464</v>
      </c>
      <c r="J207" s="337">
        <v>12</v>
      </c>
      <c r="K207" s="336">
        <v>9719</v>
      </c>
      <c r="L207" s="337" t="s">
        <v>622</v>
      </c>
      <c r="M207" s="336">
        <v>8217</v>
      </c>
      <c r="N207" s="337">
        <v>135.4</v>
      </c>
      <c r="O207" s="337">
        <v>611</v>
      </c>
      <c r="P207" s="337" t="s">
        <v>626</v>
      </c>
      <c r="Q207" s="336">
        <v>2564</v>
      </c>
      <c r="R207" s="337" t="s">
        <v>903</v>
      </c>
      <c r="S207" s="337">
        <v>840</v>
      </c>
      <c r="T207" s="337" t="s">
        <v>201</v>
      </c>
      <c r="U207" s="336">
        <v>8176</v>
      </c>
      <c r="V207" s="337">
        <v>24.3</v>
      </c>
      <c r="W207" s="336">
        <v>22959</v>
      </c>
      <c r="X207" s="337" t="s">
        <v>866</v>
      </c>
      <c r="Y207" s="336">
        <v>6055</v>
      </c>
      <c r="Z207" s="337" t="s">
        <v>201</v>
      </c>
      <c r="AA207" s="336">
        <v>18140</v>
      </c>
      <c r="AB207" s="337" t="s">
        <v>1059</v>
      </c>
      <c r="AC207" s="336">
        <v>8984</v>
      </c>
      <c r="AD207" s="337" t="s">
        <v>635</v>
      </c>
      <c r="AE207" s="336">
        <v>12130</v>
      </c>
      <c r="AF207" s="337" t="s">
        <v>201</v>
      </c>
      <c r="AG207" s="336">
        <v>1903</v>
      </c>
      <c r="AH207" s="337" t="s">
        <v>1056</v>
      </c>
      <c r="AI207" s="337">
        <v>834</v>
      </c>
      <c r="AJ207" s="337" t="s">
        <v>800</v>
      </c>
      <c r="AK207" s="336">
        <v>1426</v>
      </c>
      <c r="AL207" s="337" t="s">
        <v>679</v>
      </c>
      <c r="AM207" s="336">
        <v>3849</v>
      </c>
      <c r="AN207" s="337" t="s">
        <v>1035</v>
      </c>
      <c r="AO207" s="336">
        <v>1611</v>
      </c>
      <c r="AP207" s="337" t="s">
        <v>901</v>
      </c>
    </row>
    <row r="208" spans="1:42">
      <c r="B208" s="324" t="s">
        <v>1</v>
      </c>
      <c r="C208" s="336">
        <v>510496</v>
      </c>
      <c r="D208" s="337" t="s">
        <v>632</v>
      </c>
      <c r="E208" s="336">
        <v>183247</v>
      </c>
      <c r="F208" s="337" t="s">
        <v>687</v>
      </c>
      <c r="G208" s="336">
        <v>27044</v>
      </c>
      <c r="H208" s="337" t="s">
        <v>623</v>
      </c>
      <c r="I208" s="336">
        <v>81387</v>
      </c>
      <c r="J208" s="337">
        <v>4.8</v>
      </c>
      <c r="K208" s="336">
        <v>18255</v>
      </c>
      <c r="L208" s="337" t="s">
        <v>728</v>
      </c>
      <c r="M208" s="336">
        <v>23431</v>
      </c>
      <c r="N208" s="337">
        <v>195.8</v>
      </c>
      <c r="O208" s="336">
        <v>1489</v>
      </c>
      <c r="P208" s="337" t="s">
        <v>563</v>
      </c>
      <c r="Q208" s="336">
        <v>3312</v>
      </c>
      <c r="R208" s="337" t="s">
        <v>874</v>
      </c>
      <c r="S208" s="336">
        <v>3808</v>
      </c>
      <c r="T208" s="337" t="s">
        <v>915</v>
      </c>
      <c r="U208" s="336">
        <v>15582</v>
      </c>
      <c r="V208" s="337">
        <v>99.8</v>
      </c>
      <c r="W208" s="336">
        <v>62972</v>
      </c>
      <c r="X208" s="337" t="s">
        <v>750</v>
      </c>
      <c r="Y208" s="336">
        <v>7436</v>
      </c>
      <c r="Z208" s="337" t="s">
        <v>201</v>
      </c>
      <c r="AA208" s="336">
        <v>39630</v>
      </c>
      <c r="AB208" s="337" t="s">
        <v>717</v>
      </c>
      <c r="AC208" s="336">
        <v>11202</v>
      </c>
      <c r="AD208" s="337" t="s">
        <v>519</v>
      </c>
      <c r="AE208" s="336">
        <v>16870</v>
      </c>
      <c r="AF208" s="337" t="s">
        <v>201</v>
      </c>
      <c r="AG208" s="336">
        <v>2616</v>
      </c>
      <c r="AH208" s="337">
        <v>13.9</v>
      </c>
      <c r="AI208" s="336">
        <v>1027</v>
      </c>
      <c r="AJ208" s="337" t="s">
        <v>785</v>
      </c>
      <c r="AK208" s="336">
        <v>1502</v>
      </c>
      <c r="AL208" s="337" t="s">
        <v>866</v>
      </c>
      <c r="AM208" s="336">
        <v>7913</v>
      </c>
      <c r="AN208" s="337" t="s">
        <v>815</v>
      </c>
      <c r="AO208" s="336">
        <v>1773</v>
      </c>
      <c r="AP208" s="337" t="s">
        <v>598</v>
      </c>
    </row>
    <row r="209" spans="1:42">
      <c r="B209" s="324" t="s">
        <v>414</v>
      </c>
      <c r="C209" s="336">
        <v>552425</v>
      </c>
      <c r="D209" s="337" t="s">
        <v>702</v>
      </c>
      <c r="E209" s="336">
        <v>241432</v>
      </c>
      <c r="F209" s="337" t="s">
        <v>688</v>
      </c>
      <c r="G209" s="336">
        <v>33799</v>
      </c>
      <c r="H209" s="337" t="s">
        <v>553</v>
      </c>
      <c r="I209" s="336">
        <v>92700</v>
      </c>
      <c r="J209" s="337" t="s">
        <v>707</v>
      </c>
      <c r="K209" s="336">
        <v>14016</v>
      </c>
      <c r="L209" s="337" t="s">
        <v>581</v>
      </c>
      <c r="M209" s="336">
        <v>7231</v>
      </c>
      <c r="N209" s="337">
        <v>34.200000000000003</v>
      </c>
      <c r="O209" s="336">
        <v>4627</v>
      </c>
      <c r="P209" s="337">
        <v>0.9</v>
      </c>
      <c r="Q209" s="336">
        <v>3752</v>
      </c>
      <c r="R209" s="337" t="s">
        <v>541</v>
      </c>
      <c r="S209" s="336">
        <v>5597</v>
      </c>
      <c r="T209" s="337">
        <v>134.19999999999999</v>
      </c>
      <c r="U209" s="336">
        <v>7133</v>
      </c>
      <c r="V209" s="337" t="s">
        <v>517</v>
      </c>
      <c r="W209" s="336">
        <v>40366</v>
      </c>
      <c r="X209" s="337" t="s">
        <v>676</v>
      </c>
      <c r="Y209" s="336">
        <v>6373</v>
      </c>
      <c r="Z209" s="337" t="s">
        <v>201</v>
      </c>
      <c r="AA209" s="336">
        <v>60534</v>
      </c>
      <c r="AB209" s="337">
        <v>0.4</v>
      </c>
      <c r="AC209" s="336">
        <v>9554</v>
      </c>
      <c r="AD209" s="337" t="s">
        <v>529</v>
      </c>
      <c r="AE209" s="336">
        <v>11554</v>
      </c>
      <c r="AF209" s="337" t="s">
        <v>201</v>
      </c>
      <c r="AG209" s="336">
        <v>2754</v>
      </c>
      <c r="AH209" s="337">
        <v>29.2</v>
      </c>
      <c r="AI209" s="336">
        <v>1561</v>
      </c>
      <c r="AJ209" s="337" t="s">
        <v>1060</v>
      </c>
      <c r="AK209" s="336">
        <v>1273</v>
      </c>
      <c r="AL209" s="337">
        <v>6.1</v>
      </c>
      <c r="AM209" s="336">
        <v>6848</v>
      </c>
      <c r="AN209" s="337" t="s">
        <v>684</v>
      </c>
      <c r="AO209" s="336">
        <v>1321</v>
      </c>
      <c r="AP209" s="337" t="s">
        <v>875</v>
      </c>
    </row>
    <row r="210" spans="1:42">
      <c r="B210" s="324" t="s">
        <v>3</v>
      </c>
      <c r="C210" s="336">
        <v>527215</v>
      </c>
      <c r="D210" s="337" t="s">
        <v>517</v>
      </c>
      <c r="E210" s="336">
        <v>194675</v>
      </c>
      <c r="F210" s="337" t="s">
        <v>860</v>
      </c>
      <c r="G210" s="336">
        <v>46076</v>
      </c>
      <c r="H210" s="337">
        <v>3.3</v>
      </c>
      <c r="I210" s="336">
        <v>58511</v>
      </c>
      <c r="J210" s="337" t="s">
        <v>638</v>
      </c>
      <c r="K210" s="336">
        <v>20970</v>
      </c>
      <c r="L210" s="337" t="s">
        <v>1061</v>
      </c>
      <c r="M210" s="336">
        <v>9877</v>
      </c>
      <c r="N210" s="337">
        <v>24.6</v>
      </c>
      <c r="O210" s="337">
        <v>897</v>
      </c>
      <c r="P210" s="337" t="s">
        <v>688</v>
      </c>
      <c r="Q210" s="336">
        <v>4725</v>
      </c>
      <c r="R210" s="337" t="s">
        <v>797</v>
      </c>
      <c r="S210" s="336">
        <v>5091</v>
      </c>
      <c r="T210" s="337" t="s">
        <v>1052</v>
      </c>
      <c r="U210" s="336">
        <v>11718</v>
      </c>
      <c r="V210" s="337">
        <v>21.4</v>
      </c>
      <c r="W210" s="336">
        <v>66369</v>
      </c>
      <c r="X210" s="337" t="s">
        <v>523</v>
      </c>
      <c r="Y210" s="336">
        <v>6932</v>
      </c>
      <c r="Z210" s="337" t="s">
        <v>201</v>
      </c>
      <c r="AA210" s="336">
        <v>47635</v>
      </c>
      <c r="AB210" s="337" t="s">
        <v>917</v>
      </c>
      <c r="AC210" s="336">
        <v>11186</v>
      </c>
      <c r="AD210" s="337" t="s">
        <v>522</v>
      </c>
      <c r="AE210" s="336">
        <v>18300</v>
      </c>
      <c r="AF210" s="337" t="s">
        <v>201</v>
      </c>
      <c r="AG210" s="336">
        <v>6727</v>
      </c>
      <c r="AH210" s="337">
        <v>142.30000000000001</v>
      </c>
      <c r="AI210" s="336">
        <v>2577</v>
      </c>
      <c r="AJ210" s="337">
        <v>14.7</v>
      </c>
      <c r="AK210" s="336">
        <v>2146</v>
      </c>
      <c r="AL210" s="337">
        <v>11.3</v>
      </c>
      <c r="AM210" s="336">
        <v>11327</v>
      </c>
      <c r="AN210" s="337" t="s">
        <v>959</v>
      </c>
      <c r="AO210" s="336">
        <v>1476</v>
      </c>
      <c r="AP210" s="337" t="s">
        <v>588</v>
      </c>
    </row>
    <row r="211" spans="1:42">
      <c r="B211" s="324" t="s">
        <v>4</v>
      </c>
      <c r="C211" s="336">
        <v>309784</v>
      </c>
      <c r="D211" s="337">
        <v>1.3</v>
      </c>
      <c r="E211" s="336">
        <v>121981</v>
      </c>
      <c r="F211" s="337" t="s">
        <v>627</v>
      </c>
      <c r="G211" s="336">
        <v>24105</v>
      </c>
      <c r="H211" s="337" t="s">
        <v>742</v>
      </c>
      <c r="I211" s="336">
        <v>22569</v>
      </c>
      <c r="J211" s="337">
        <v>26.8</v>
      </c>
      <c r="K211" s="336">
        <v>15212</v>
      </c>
      <c r="L211" s="337" t="s">
        <v>739</v>
      </c>
      <c r="M211" s="336">
        <v>13461</v>
      </c>
      <c r="N211" s="337">
        <v>133.69999999999999</v>
      </c>
      <c r="O211" s="337">
        <v>722</v>
      </c>
      <c r="P211" s="337" t="s">
        <v>542</v>
      </c>
      <c r="Q211" s="336">
        <v>5150</v>
      </c>
      <c r="R211" s="337">
        <v>131</v>
      </c>
      <c r="S211" s="337">
        <v>765</v>
      </c>
      <c r="T211" s="337">
        <v>28.8</v>
      </c>
      <c r="U211" s="336">
        <v>6172</v>
      </c>
      <c r="V211" s="337" t="s">
        <v>955</v>
      </c>
      <c r="W211" s="336">
        <v>22542</v>
      </c>
      <c r="X211" s="337">
        <v>8.9</v>
      </c>
      <c r="Y211" s="336">
        <v>5077</v>
      </c>
      <c r="Z211" s="337" t="s">
        <v>201</v>
      </c>
      <c r="AA211" s="336">
        <v>26981</v>
      </c>
      <c r="AB211" s="337" t="s">
        <v>579</v>
      </c>
      <c r="AC211" s="336">
        <v>11557</v>
      </c>
      <c r="AD211" s="337" t="s">
        <v>548</v>
      </c>
      <c r="AE211" s="336">
        <v>21443</v>
      </c>
      <c r="AF211" s="337" t="s">
        <v>201</v>
      </c>
      <c r="AG211" s="336">
        <v>2149</v>
      </c>
      <c r="AH211" s="337" t="s">
        <v>751</v>
      </c>
      <c r="AI211" s="336">
        <v>1680</v>
      </c>
      <c r="AJ211" s="337">
        <v>61.8</v>
      </c>
      <c r="AK211" s="336">
        <v>2473</v>
      </c>
      <c r="AL211" s="337" t="s">
        <v>682</v>
      </c>
      <c r="AM211" s="336">
        <v>4843</v>
      </c>
      <c r="AN211" s="337" t="s">
        <v>561</v>
      </c>
      <c r="AO211" s="337">
        <v>902</v>
      </c>
      <c r="AP211" s="337" t="s">
        <v>959</v>
      </c>
    </row>
    <row r="212" spans="1:42">
      <c r="B212" s="324" t="s">
        <v>5</v>
      </c>
      <c r="C212" s="336">
        <v>411671</v>
      </c>
      <c r="D212" s="337" t="s">
        <v>776</v>
      </c>
      <c r="E212" s="336">
        <v>117551</v>
      </c>
      <c r="F212" s="337" t="s">
        <v>720</v>
      </c>
      <c r="G212" s="336">
        <v>21806</v>
      </c>
      <c r="H212" s="337" t="s">
        <v>622</v>
      </c>
      <c r="I212" s="336">
        <v>16079</v>
      </c>
      <c r="J212" s="337" t="s">
        <v>1062</v>
      </c>
      <c r="K212" s="336">
        <v>19838</v>
      </c>
      <c r="L212" s="337">
        <v>1.5</v>
      </c>
      <c r="M212" s="336">
        <v>4923</v>
      </c>
      <c r="N212" s="337" t="s">
        <v>876</v>
      </c>
      <c r="O212" s="337">
        <v>690</v>
      </c>
      <c r="P212" s="337">
        <v>15</v>
      </c>
      <c r="Q212" s="336">
        <v>2714</v>
      </c>
      <c r="R212" s="337">
        <v>28.1</v>
      </c>
      <c r="S212" s="336">
        <v>42217</v>
      </c>
      <c r="T212" s="337" t="s">
        <v>686</v>
      </c>
      <c r="U212" s="336">
        <v>5773</v>
      </c>
      <c r="V212" s="337" t="s">
        <v>674</v>
      </c>
      <c r="W212" s="336">
        <v>54289</v>
      </c>
      <c r="X212" s="337">
        <v>2.2999999999999998</v>
      </c>
      <c r="Y212" s="336">
        <v>8281</v>
      </c>
      <c r="Z212" s="337">
        <v>167</v>
      </c>
      <c r="AA212" s="336">
        <v>23591</v>
      </c>
      <c r="AB212" s="337" t="s">
        <v>1063</v>
      </c>
      <c r="AC212" s="336">
        <v>25935</v>
      </c>
      <c r="AD212" s="337" t="s">
        <v>681</v>
      </c>
      <c r="AE212" s="336">
        <v>56307</v>
      </c>
      <c r="AF212" s="337">
        <v>34.299999999999997</v>
      </c>
      <c r="AG212" s="336">
        <v>2445</v>
      </c>
      <c r="AH212" s="337" t="s">
        <v>1064</v>
      </c>
      <c r="AI212" s="336">
        <v>1571</v>
      </c>
      <c r="AJ212" s="337">
        <v>3.6</v>
      </c>
      <c r="AK212" s="336">
        <v>1554</v>
      </c>
      <c r="AL212" s="337">
        <v>3.5</v>
      </c>
      <c r="AM212" s="336">
        <v>5113</v>
      </c>
      <c r="AN212" s="337" t="s">
        <v>717</v>
      </c>
      <c r="AO212" s="337">
        <v>994</v>
      </c>
      <c r="AP212" s="337" t="s">
        <v>334</v>
      </c>
    </row>
    <row r="213" spans="1:42">
      <c r="B213" s="324" t="s">
        <v>6</v>
      </c>
      <c r="C213" s="336">
        <v>599512</v>
      </c>
      <c r="D213" s="337" t="s">
        <v>731</v>
      </c>
      <c r="E213" s="336">
        <v>175029</v>
      </c>
      <c r="F213" s="337" t="s">
        <v>778</v>
      </c>
      <c r="G213" s="336">
        <v>26484</v>
      </c>
      <c r="H213" s="337" t="s">
        <v>881</v>
      </c>
      <c r="I213" s="336">
        <v>26762</v>
      </c>
      <c r="J213" s="337" t="s">
        <v>948</v>
      </c>
      <c r="K213" s="336">
        <v>31169</v>
      </c>
      <c r="L213" s="337">
        <v>8.6</v>
      </c>
      <c r="M213" s="336">
        <v>7472</v>
      </c>
      <c r="N213" s="337" t="s">
        <v>909</v>
      </c>
      <c r="O213" s="336">
        <v>1154</v>
      </c>
      <c r="P213" s="337">
        <v>10</v>
      </c>
      <c r="Q213" s="336">
        <v>3294</v>
      </c>
      <c r="R213" s="337">
        <v>12</v>
      </c>
      <c r="S213" s="336">
        <v>84172</v>
      </c>
      <c r="T213" s="337">
        <v>0</v>
      </c>
      <c r="U213" s="336">
        <v>6748</v>
      </c>
      <c r="V213" s="337" t="s">
        <v>1065</v>
      </c>
      <c r="W213" s="336">
        <v>118678</v>
      </c>
      <c r="X213" s="337" t="s">
        <v>782</v>
      </c>
      <c r="Y213" s="336">
        <v>8028</v>
      </c>
      <c r="Z213" s="337" t="s">
        <v>955</v>
      </c>
      <c r="AA213" s="336">
        <v>30238</v>
      </c>
      <c r="AB213" s="337" t="s">
        <v>536</v>
      </c>
      <c r="AC213" s="336">
        <v>15017</v>
      </c>
      <c r="AD213" s="337">
        <v>4</v>
      </c>
      <c r="AE213" s="336">
        <v>46422</v>
      </c>
      <c r="AF213" s="337" t="s">
        <v>977</v>
      </c>
      <c r="AG213" s="336">
        <v>3954</v>
      </c>
      <c r="AH213" s="337" t="s">
        <v>794</v>
      </c>
      <c r="AI213" s="336">
        <v>2403</v>
      </c>
      <c r="AJ213" s="337">
        <v>4.5</v>
      </c>
      <c r="AK213" s="336">
        <v>1830</v>
      </c>
      <c r="AL213" s="337">
        <v>3</v>
      </c>
      <c r="AM213" s="336">
        <v>9033</v>
      </c>
      <c r="AN213" s="337" t="s">
        <v>909</v>
      </c>
      <c r="AO213" s="336">
        <v>1625</v>
      </c>
      <c r="AP213" s="337" t="s">
        <v>617</v>
      </c>
    </row>
    <row r="214" spans="1:42">
      <c r="B214" s="324" t="s">
        <v>7</v>
      </c>
      <c r="C214" s="336">
        <v>344308</v>
      </c>
      <c r="D214" s="337" t="s">
        <v>776</v>
      </c>
      <c r="E214" s="336">
        <v>130203</v>
      </c>
      <c r="F214" s="337" t="s">
        <v>619</v>
      </c>
      <c r="G214" s="336">
        <v>27352</v>
      </c>
      <c r="H214" s="337" t="s">
        <v>341</v>
      </c>
      <c r="I214" s="336">
        <v>32089</v>
      </c>
      <c r="J214" s="337" t="s">
        <v>808</v>
      </c>
      <c r="K214" s="336">
        <v>17207</v>
      </c>
      <c r="L214" s="337" t="s">
        <v>855</v>
      </c>
      <c r="M214" s="336">
        <v>7077</v>
      </c>
      <c r="N214" s="337">
        <v>66.2</v>
      </c>
      <c r="O214" s="336">
        <v>1353</v>
      </c>
      <c r="P214" s="337">
        <v>27.6</v>
      </c>
      <c r="Q214" s="336">
        <v>2549</v>
      </c>
      <c r="R214" s="337">
        <v>19.600000000000001</v>
      </c>
      <c r="S214" s="336">
        <v>5411</v>
      </c>
      <c r="T214" s="337" t="s">
        <v>680</v>
      </c>
      <c r="U214" s="336">
        <v>5563</v>
      </c>
      <c r="V214" s="337" t="s">
        <v>873</v>
      </c>
      <c r="W214" s="336">
        <v>37839</v>
      </c>
      <c r="X214" s="337">
        <v>15.9</v>
      </c>
      <c r="Y214" s="336">
        <v>6181</v>
      </c>
      <c r="Z214" s="337" t="s">
        <v>884</v>
      </c>
      <c r="AA214" s="336">
        <v>27756</v>
      </c>
      <c r="AB214" s="337" t="s">
        <v>711</v>
      </c>
      <c r="AC214" s="336">
        <v>11363</v>
      </c>
      <c r="AD214" s="337" t="s">
        <v>553</v>
      </c>
      <c r="AE214" s="336">
        <v>15929</v>
      </c>
      <c r="AF214" s="337" t="s">
        <v>836</v>
      </c>
      <c r="AG214" s="336">
        <v>5480</v>
      </c>
      <c r="AH214" s="337">
        <v>149.4</v>
      </c>
      <c r="AI214" s="336">
        <v>1421</v>
      </c>
      <c r="AJ214" s="337" t="s">
        <v>1066</v>
      </c>
      <c r="AK214" s="336">
        <v>2686</v>
      </c>
      <c r="AL214" s="337" t="s">
        <v>556</v>
      </c>
      <c r="AM214" s="336">
        <v>5962</v>
      </c>
      <c r="AN214" s="337">
        <v>7</v>
      </c>
      <c r="AO214" s="337">
        <v>887</v>
      </c>
      <c r="AP214" s="337" t="s">
        <v>894</v>
      </c>
    </row>
    <row r="215" spans="1:42">
      <c r="B215" s="324" t="s">
        <v>10</v>
      </c>
      <c r="C215" s="336">
        <v>380159</v>
      </c>
      <c r="D215" s="337" t="s">
        <v>339</v>
      </c>
      <c r="E215" s="336">
        <v>156056</v>
      </c>
      <c r="F215" s="337" t="s">
        <v>829</v>
      </c>
      <c r="G215" s="336">
        <v>26985</v>
      </c>
      <c r="H215" s="337" t="s">
        <v>675</v>
      </c>
      <c r="I215" s="336">
        <v>33186</v>
      </c>
      <c r="J215" s="337" t="s">
        <v>1067</v>
      </c>
      <c r="K215" s="336">
        <v>18860</v>
      </c>
      <c r="L215" s="337">
        <v>13.3</v>
      </c>
      <c r="M215" s="336">
        <v>11893</v>
      </c>
      <c r="N215" s="337">
        <v>235.6</v>
      </c>
      <c r="O215" s="337">
        <v>710</v>
      </c>
      <c r="P215" s="337" t="s">
        <v>935</v>
      </c>
      <c r="Q215" s="336">
        <v>2682</v>
      </c>
      <c r="R215" s="337" t="s">
        <v>823</v>
      </c>
      <c r="S215" s="336">
        <v>1796</v>
      </c>
      <c r="T215" s="337" t="s">
        <v>1068</v>
      </c>
      <c r="U215" s="336">
        <v>7733</v>
      </c>
      <c r="V215" s="337">
        <v>21.9</v>
      </c>
      <c r="W215" s="336">
        <v>32077</v>
      </c>
      <c r="X215" s="337" t="s">
        <v>844</v>
      </c>
      <c r="Y215" s="336">
        <v>5499</v>
      </c>
      <c r="Z215" s="337" t="s">
        <v>576</v>
      </c>
      <c r="AA215" s="336">
        <v>34959</v>
      </c>
      <c r="AB215" s="337" t="s">
        <v>1048</v>
      </c>
      <c r="AC215" s="336">
        <v>10721</v>
      </c>
      <c r="AD215" s="337" t="s">
        <v>752</v>
      </c>
      <c r="AE215" s="336">
        <v>23787</v>
      </c>
      <c r="AF215" s="337" t="s">
        <v>686</v>
      </c>
      <c r="AG215" s="336">
        <v>2093</v>
      </c>
      <c r="AH215" s="337" t="s">
        <v>1069</v>
      </c>
      <c r="AI215" s="336">
        <v>1218</v>
      </c>
      <c r="AJ215" s="337" t="s">
        <v>1067</v>
      </c>
      <c r="AK215" s="336">
        <v>2494</v>
      </c>
      <c r="AL215" s="337">
        <v>2.7</v>
      </c>
      <c r="AM215" s="336">
        <v>5680</v>
      </c>
      <c r="AN215" s="337" t="s">
        <v>787</v>
      </c>
      <c r="AO215" s="336">
        <v>1730</v>
      </c>
      <c r="AP215" s="337">
        <v>16.399999999999999</v>
      </c>
    </row>
    <row r="216" spans="1:42">
      <c r="B216" s="324" t="s">
        <v>8</v>
      </c>
      <c r="C216" s="336">
        <v>565454</v>
      </c>
      <c r="D216" s="337">
        <v>7.7</v>
      </c>
      <c r="E216" s="336">
        <v>229927</v>
      </c>
      <c r="F216" s="337">
        <v>8.9</v>
      </c>
      <c r="G216" s="336">
        <v>71259</v>
      </c>
      <c r="H216" s="337">
        <v>8.5</v>
      </c>
      <c r="I216" s="336">
        <v>53268</v>
      </c>
      <c r="J216" s="337">
        <v>5</v>
      </c>
      <c r="K216" s="336">
        <v>14705</v>
      </c>
      <c r="L216" s="337">
        <v>7</v>
      </c>
      <c r="M216" s="336">
        <v>7786</v>
      </c>
      <c r="N216" s="337" t="s">
        <v>866</v>
      </c>
      <c r="O216" s="337">
        <v>712</v>
      </c>
      <c r="P216" s="337">
        <v>2.6</v>
      </c>
      <c r="Q216" s="336">
        <v>2542</v>
      </c>
      <c r="R216" s="337" t="s">
        <v>599</v>
      </c>
      <c r="S216" s="336">
        <v>10767</v>
      </c>
      <c r="T216" s="337">
        <v>68.8</v>
      </c>
      <c r="U216" s="336">
        <v>9797</v>
      </c>
      <c r="V216" s="337">
        <v>3.8</v>
      </c>
      <c r="W216" s="336">
        <v>41347</v>
      </c>
      <c r="X216" s="337">
        <v>21.4</v>
      </c>
      <c r="Y216" s="336">
        <v>6230</v>
      </c>
      <c r="Z216" s="337" t="s">
        <v>835</v>
      </c>
      <c r="AA216" s="336">
        <v>74083</v>
      </c>
      <c r="AB216" s="337">
        <v>3.4</v>
      </c>
      <c r="AC216" s="336">
        <v>8901</v>
      </c>
      <c r="AD216" s="337" t="s">
        <v>820</v>
      </c>
      <c r="AE216" s="336">
        <v>14131</v>
      </c>
      <c r="AF216" s="337" t="s">
        <v>621</v>
      </c>
      <c r="AG216" s="336">
        <v>6393</v>
      </c>
      <c r="AH216" s="337">
        <v>69</v>
      </c>
      <c r="AI216" s="336">
        <v>1921</v>
      </c>
      <c r="AJ216" s="337">
        <v>103.7</v>
      </c>
      <c r="AK216" s="336">
        <v>2343</v>
      </c>
      <c r="AL216" s="337">
        <v>27.1</v>
      </c>
      <c r="AM216" s="336">
        <v>7724</v>
      </c>
      <c r="AN216" s="337">
        <v>17.100000000000001</v>
      </c>
      <c r="AO216" s="336">
        <v>1618</v>
      </c>
      <c r="AP216" s="337" t="s">
        <v>935</v>
      </c>
    </row>
    <row r="217" spans="1:42">
      <c r="B217" s="324" t="s">
        <v>9</v>
      </c>
      <c r="C217" s="336">
        <v>234508</v>
      </c>
      <c r="D217" s="337" t="s">
        <v>1070</v>
      </c>
      <c r="E217" s="336">
        <v>99416</v>
      </c>
      <c r="F217" s="337" t="s">
        <v>692</v>
      </c>
      <c r="G217" s="336">
        <v>17784</v>
      </c>
      <c r="H217" s="337">
        <v>79.3</v>
      </c>
      <c r="I217" s="336">
        <v>23720</v>
      </c>
      <c r="J217" s="337" t="s">
        <v>985</v>
      </c>
      <c r="K217" s="336">
        <v>6432</v>
      </c>
      <c r="L217" s="337" t="s">
        <v>587</v>
      </c>
      <c r="M217" s="336">
        <v>4834</v>
      </c>
      <c r="N217" s="337" t="s">
        <v>1071</v>
      </c>
      <c r="O217" s="337">
        <v>540</v>
      </c>
      <c r="P217" s="337" t="s">
        <v>800</v>
      </c>
      <c r="Q217" s="336">
        <v>1968</v>
      </c>
      <c r="R217" s="337" t="s">
        <v>621</v>
      </c>
      <c r="S217" s="337">
        <v>464</v>
      </c>
      <c r="T217" s="337" t="s">
        <v>1072</v>
      </c>
      <c r="U217" s="336">
        <v>2367</v>
      </c>
      <c r="V217" s="337" t="s">
        <v>675</v>
      </c>
      <c r="W217" s="336">
        <v>25559</v>
      </c>
      <c r="X217" s="337">
        <v>0.1</v>
      </c>
      <c r="Y217" s="336">
        <v>4523</v>
      </c>
      <c r="Z217" s="337" t="s">
        <v>730</v>
      </c>
      <c r="AA217" s="336">
        <v>24065</v>
      </c>
      <c r="AB217" s="337" t="s">
        <v>786</v>
      </c>
      <c r="AC217" s="336">
        <v>2278</v>
      </c>
      <c r="AD217" s="337" t="s">
        <v>1073</v>
      </c>
      <c r="AE217" s="336">
        <v>10308</v>
      </c>
      <c r="AF217" s="337" t="s">
        <v>717</v>
      </c>
      <c r="AG217" s="336">
        <v>1436</v>
      </c>
      <c r="AH217" s="337" t="s">
        <v>798</v>
      </c>
      <c r="AI217" s="336">
        <v>1413</v>
      </c>
      <c r="AJ217" s="337">
        <v>106.6</v>
      </c>
      <c r="AK217" s="336">
        <v>1133</v>
      </c>
      <c r="AL217" s="337">
        <v>0.4</v>
      </c>
      <c r="AM217" s="336">
        <v>4739</v>
      </c>
      <c r="AN217" s="337">
        <v>1.7</v>
      </c>
      <c r="AO217" s="336">
        <v>1529</v>
      </c>
      <c r="AP217" s="337" t="s">
        <v>621</v>
      </c>
    </row>
    <row r="218" spans="1:42">
      <c r="A218" s="324" t="s">
        <v>1232</v>
      </c>
      <c r="B218" s="324" t="s">
        <v>1215</v>
      </c>
      <c r="C218" s="336">
        <v>258350</v>
      </c>
      <c r="D218" s="337" t="s">
        <v>922</v>
      </c>
      <c r="E218" s="336">
        <v>99612</v>
      </c>
      <c r="F218" s="337" t="s">
        <v>682</v>
      </c>
      <c r="G218" s="336">
        <v>33114</v>
      </c>
      <c r="H218" s="337" t="s">
        <v>804</v>
      </c>
      <c r="I218" s="336">
        <v>25226</v>
      </c>
      <c r="J218" s="337" t="s">
        <v>815</v>
      </c>
      <c r="K218" s="336">
        <v>11602</v>
      </c>
      <c r="L218" s="337" t="s">
        <v>686</v>
      </c>
      <c r="M218" s="336">
        <v>3721</v>
      </c>
      <c r="N218" s="337" t="s">
        <v>875</v>
      </c>
      <c r="O218" s="336">
        <v>1046</v>
      </c>
      <c r="P218" s="337">
        <v>22.3</v>
      </c>
      <c r="Q218" s="336">
        <v>3342</v>
      </c>
      <c r="R218" s="337">
        <v>8.4</v>
      </c>
      <c r="S218" s="336">
        <v>1635</v>
      </c>
      <c r="T218" s="337" t="s">
        <v>710</v>
      </c>
      <c r="U218" s="336">
        <v>3443</v>
      </c>
      <c r="V218" s="337" t="s">
        <v>698</v>
      </c>
      <c r="W218" s="336">
        <v>28836</v>
      </c>
      <c r="X218" s="337" t="s">
        <v>552</v>
      </c>
      <c r="Y218" s="336">
        <v>3407</v>
      </c>
      <c r="Z218" s="337" t="s">
        <v>1074</v>
      </c>
      <c r="AA218" s="336">
        <v>17903</v>
      </c>
      <c r="AB218" s="337" t="s">
        <v>342</v>
      </c>
      <c r="AC218" s="336">
        <v>3296</v>
      </c>
      <c r="AD218" s="337" t="s">
        <v>582</v>
      </c>
      <c r="AE218" s="336">
        <v>10637</v>
      </c>
      <c r="AF218" s="337" t="s">
        <v>628</v>
      </c>
      <c r="AG218" s="336">
        <v>2461</v>
      </c>
      <c r="AH218" s="337">
        <v>38.700000000000003</v>
      </c>
      <c r="AI218" s="336">
        <v>1184</v>
      </c>
      <c r="AJ218" s="337">
        <v>26</v>
      </c>
      <c r="AK218" s="336">
        <v>1141</v>
      </c>
      <c r="AL218" s="337" t="s">
        <v>621</v>
      </c>
      <c r="AM218" s="336">
        <v>5434</v>
      </c>
      <c r="AN218" s="337">
        <v>29.4</v>
      </c>
      <c r="AO218" s="336">
        <v>1310</v>
      </c>
      <c r="AP218" s="337">
        <v>8.9</v>
      </c>
    </row>
    <row r="219" spans="1:42">
      <c r="B219" s="324" t="s">
        <v>0</v>
      </c>
      <c r="C219" s="336">
        <v>274970</v>
      </c>
      <c r="D219" s="337" t="s">
        <v>556</v>
      </c>
      <c r="E219" s="336">
        <v>91606</v>
      </c>
      <c r="F219" s="337">
        <v>0.1</v>
      </c>
      <c r="G219" s="336">
        <v>14418</v>
      </c>
      <c r="H219" s="337">
        <v>5.8</v>
      </c>
      <c r="I219" s="336">
        <v>64174</v>
      </c>
      <c r="J219" s="337" t="s">
        <v>571</v>
      </c>
      <c r="K219" s="336">
        <v>16193</v>
      </c>
      <c r="L219" s="337">
        <v>66.599999999999994</v>
      </c>
      <c r="M219" s="336">
        <v>3216</v>
      </c>
      <c r="N219" s="337" t="s">
        <v>920</v>
      </c>
      <c r="O219" s="337">
        <v>579</v>
      </c>
      <c r="P219" s="337" t="s">
        <v>724</v>
      </c>
      <c r="Q219" s="336">
        <v>2552</v>
      </c>
      <c r="R219" s="337" t="s">
        <v>343</v>
      </c>
      <c r="S219" s="337">
        <v>681</v>
      </c>
      <c r="T219" s="337" t="s">
        <v>622</v>
      </c>
      <c r="U219" s="336">
        <v>4972</v>
      </c>
      <c r="V219" s="337" t="s">
        <v>898</v>
      </c>
      <c r="W219" s="336">
        <v>26549</v>
      </c>
      <c r="X219" s="337">
        <v>15.6</v>
      </c>
      <c r="Y219" s="336">
        <v>4357</v>
      </c>
      <c r="Z219" s="337" t="s">
        <v>684</v>
      </c>
      <c r="AA219" s="336">
        <v>18646</v>
      </c>
      <c r="AB219" s="337">
        <v>2.8</v>
      </c>
      <c r="AC219" s="336">
        <v>3628</v>
      </c>
      <c r="AD219" s="337" t="s">
        <v>1075</v>
      </c>
      <c r="AE219" s="336">
        <v>10174</v>
      </c>
      <c r="AF219" s="337" t="s">
        <v>559</v>
      </c>
      <c r="AG219" s="336">
        <v>3014</v>
      </c>
      <c r="AH219" s="337">
        <v>58.4</v>
      </c>
      <c r="AI219" s="336">
        <v>1818</v>
      </c>
      <c r="AJ219" s="337">
        <v>118</v>
      </c>
      <c r="AK219" s="336">
        <v>1085</v>
      </c>
      <c r="AL219" s="337" t="s">
        <v>1018</v>
      </c>
      <c r="AM219" s="336">
        <v>5823</v>
      </c>
      <c r="AN219" s="337">
        <v>51.3</v>
      </c>
      <c r="AO219" s="336">
        <v>1485</v>
      </c>
      <c r="AP219" s="337" t="s">
        <v>713</v>
      </c>
    </row>
    <row r="220" spans="1:42">
      <c r="B220" s="324" t="s">
        <v>1</v>
      </c>
      <c r="C220" s="336">
        <v>427615</v>
      </c>
      <c r="D220" s="337" t="s">
        <v>766</v>
      </c>
      <c r="E220" s="336">
        <v>167215</v>
      </c>
      <c r="F220" s="337" t="s">
        <v>338</v>
      </c>
      <c r="G220" s="336">
        <v>18312</v>
      </c>
      <c r="H220" s="337" t="s">
        <v>1076</v>
      </c>
      <c r="I220" s="336">
        <v>62522</v>
      </c>
      <c r="J220" s="337" t="s">
        <v>954</v>
      </c>
      <c r="K220" s="336">
        <v>22433</v>
      </c>
      <c r="L220" s="337">
        <v>22.9</v>
      </c>
      <c r="M220" s="336">
        <v>5202</v>
      </c>
      <c r="N220" s="337" t="s">
        <v>1077</v>
      </c>
      <c r="O220" s="336">
        <v>1023</v>
      </c>
      <c r="P220" s="337" t="s">
        <v>893</v>
      </c>
      <c r="Q220" s="336">
        <v>3048</v>
      </c>
      <c r="R220" s="337" t="s">
        <v>634</v>
      </c>
      <c r="S220" s="336">
        <v>2088</v>
      </c>
      <c r="T220" s="337" t="s">
        <v>949</v>
      </c>
      <c r="U220" s="336">
        <v>8990</v>
      </c>
      <c r="V220" s="337" t="s">
        <v>1072</v>
      </c>
      <c r="W220" s="336">
        <v>58597</v>
      </c>
      <c r="X220" s="337" t="s">
        <v>750</v>
      </c>
      <c r="Y220" s="336">
        <v>5367</v>
      </c>
      <c r="Z220" s="337" t="s">
        <v>596</v>
      </c>
      <c r="AA220" s="336">
        <v>41204</v>
      </c>
      <c r="AB220" s="337">
        <v>4</v>
      </c>
      <c r="AC220" s="336">
        <v>4448</v>
      </c>
      <c r="AD220" s="337" t="s">
        <v>1078</v>
      </c>
      <c r="AE220" s="336">
        <v>10175</v>
      </c>
      <c r="AF220" s="337" t="s">
        <v>1038</v>
      </c>
      <c r="AG220" s="336">
        <v>2635</v>
      </c>
      <c r="AH220" s="337">
        <v>0.7</v>
      </c>
      <c r="AI220" s="336">
        <v>3953</v>
      </c>
      <c r="AJ220" s="337">
        <v>284.89999999999998</v>
      </c>
      <c r="AK220" s="336">
        <v>1297</v>
      </c>
      <c r="AL220" s="337" t="s">
        <v>626</v>
      </c>
      <c r="AM220" s="336">
        <v>7552</v>
      </c>
      <c r="AN220" s="337" t="s">
        <v>520</v>
      </c>
      <c r="AO220" s="336">
        <v>1554</v>
      </c>
      <c r="AP220" s="337" t="s">
        <v>1063</v>
      </c>
    </row>
    <row r="221" spans="1:42">
      <c r="B221" s="324" t="s">
        <v>414</v>
      </c>
      <c r="C221" s="336">
        <v>483465</v>
      </c>
      <c r="D221" s="337" t="s">
        <v>598</v>
      </c>
      <c r="E221" s="336">
        <v>217692</v>
      </c>
      <c r="F221" s="337" t="s">
        <v>776</v>
      </c>
      <c r="G221" s="336">
        <v>39924</v>
      </c>
      <c r="H221" s="337">
        <v>18.100000000000001</v>
      </c>
      <c r="I221" s="336">
        <v>55512</v>
      </c>
      <c r="J221" s="337" t="s">
        <v>961</v>
      </c>
      <c r="K221" s="336">
        <v>15336</v>
      </c>
      <c r="L221" s="337">
        <v>9.4</v>
      </c>
      <c r="M221" s="336">
        <v>3993</v>
      </c>
      <c r="N221" s="337" t="s">
        <v>601</v>
      </c>
      <c r="O221" s="336">
        <v>4522</v>
      </c>
      <c r="P221" s="337" t="s">
        <v>606</v>
      </c>
      <c r="Q221" s="336">
        <v>3223</v>
      </c>
      <c r="R221" s="337" t="s">
        <v>336</v>
      </c>
      <c r="S221" s="336">
        <v>3674</v>
      </c>
      <c r="T221" s="337" t="s">
        <v>1013</v>
      </c>
      <c r="U221" s="336">
        <v>5508</v>
      </c>
      <c r="V221" s="337" t="s">
        <v>882</v>
      </c>
      <c r="W221" s="336">
        <v>45699</v>
      </c>
      <c r="X221" s="337">
        <v>13.2</v>
      </c>
      <c r="Y221" s="336">
        <v>5322</v>
      </c>
      <c r="Z221" s="337" t="s">
        <v>616</v>
      </c>
      <c r="AA221" s="336">
        <v>55335</v>
      </c>
      <c r="AB221" s="337" t="s">
        <v>681</v>
      </c>
      <c r="AC221" s="336">
        <v>3079</v>
      </c>
      <c r="AD221" s="337" t="s">
        <v>1079</v>
      </c>
      <c r="AE221" s="336">
        <v>9805</v>
      </c>
      <c r="AF221" s="337" t="s">
        <v>986</v>
      </c>
      <c r="AG221" s="336">
        <v>2476</v>
      </c>
      <c r="AH221" s="337" t="s">
        <v>541</v>
      </c>
      <c r="AI221" s="336">
        <v>1660</v>
      </c>
      <c r="AJ221" s="337">
        <v>6.3</v>
      </c>
      <c r="AK221" s="336">
        <v>1274</v>
      </c>
      <c r="AL221" s="337">
        <v>0.1</v>
      </c>
      <c r="AM221" s="336">
        <v>8274</v>
      </c>
      <c r="AN221" s="337">
        <v>20.8</v>
      </c>
      <c r="AO221" s="336">
        <v>1157</v>
      </c>
      <c r="AP221" s="337" t="s">
        <v>1063</v>
      </c>
    </row>
    <row r="222" spans="1:42">
      <c r="B222" s="324" t="s">
        <v>3</v>
      </c>
      <c r="C222" s="336">
        <v>451580</v>
      </c>
      <c r="D222" s="337" t="s">
        <v>786</v>
      </c>
      <c r="E222" s="336">
        <v>158807</v>
      </c>
      <c r="F222" s="337" t="s">
        <v>969</v>
      </c>
      <c r="G222" s="336">
        <v>43610</v>
      </c>
      <c r="H222" s="337" t="s">
        <v>342</v>
      </c>
      <c r="I222" s="336">
        <v>51592</v>
      </c>
      <c r="J222" s="337" t="s">
        <v>539</v>
      </c>
      <c r="K222" s="336">
        <v>20158</v>
      </c>
      <c r="L222" s="337" t="s">
        <v>805</v>
      </c>
      <c r="M222" s="336">
        <v>4601</v>
      </c>
      <c r="N222" s="337" t="s">
        <v>718</v>
      </c>
      <c r="O222" s="337">
        <v>799</v>
      </c>
      <c r="P222" s="337" t="s">
        <v>600</v>
      </c>
      <c r="Q222" s="336">
        <v>3658</v>
      </c>
      <c r="R222" s="337" t="s">
        <v>985</v>
      </c>
      <c r="S222" s="336">
        <v>4853</v>
      </c>
      <c r="T222" s="337" t="s">
        <v>556</v>
      </c>
      <c r="U222" s="336">
        <v>8603</v>
      </c>
      <c r="V222" s="337" t="s">
        <v>780</v>
      </c>
      <c r="W222" s="336">
        <v>61052</v>
      </c>
      <c r="X222" s="337" t="s">
        <v>634</v>
      </c>
      <c r="Y222" s="336">
        <v>7239</v>
      </c>
      <c r="Z222" s="337">
        <v>4.4000000000000004</v>
      </c>
      <c r="AA222" s="336">
        <v>44154</v>
      </c>
      <c r="AB222" s="337" t="s">
        <v>854</v>
      </c>
      <c r="AC222" s="336">
        <v>3418</v>
      </c>
      <c r="AD222" s="337" t="s">
        <v>928</v>
      </c>
      <c r="AE222" s="336">
        <v>15680</v>
      </c>
      <c r="AF222" s="337" t="s">
        <v>786</v>
      </c>
      <c r="AG222" s="336">
        <v>6394</v>
      </c>
      <c r="AH222" s="337" t="s">
        <v>609</v>
      </c>
      <c r="AI222" s="336">
        <v>1916</v>
      </c>
      <c r="AJ222" s="337" t="s">
        <v>946</v>
      </c>
      <c r="AK222" s="336">
        <v>1987</v>
      </c>
      <c r="AL222" s="337" t="s">
        <v>602</v>
      </c>
      <c r="AM222" s="336">
        <v>11309</v>
      </c>
      <c r="AN222" s="337" t="s">
        <v>586</v>
      </c>
      <c r="AO222" s="336">
        <v>1750</v>
      </c>
      <c r="AP222" s="337">
        <v>18.600000000000001</v>
      </c>
    </row>
    <row r="223" spans="1:42">
      <c r="B223" s="324" t="s">
        <v>4</v>
      </c>
      <c r="C223" s="336">
        <v>274868</v>
      </c>
      <c r="D223" s="337" t="s">
        <v>583</v>
      </c>
      <c r="E223" s="336">
        <v>103678</v>
      </c>
      <c r="F223" s="337" t="s">
        <v>571</v>
      </c>
      <c r="G223" s="336">
        <v>27310</v>
      </c>
      <c r="H223" s="337">
        <v>13.3</v>
      </c>
      <c r="I223" s="336">
        <v>20128</v>
      </c>
      <c r="J223" s="337" t="s">
        <v>922</v>
      </c>
      <c r="K223" s="336">
        <v>15141</v>
      </c>
      <c r="L223" s="337" t="s">
        <v>343</v>
      </c>
      <c r="M223" s="336">
        <v>3608</v>
      </c>
      <c r="N223" s="337" t="s">
        <v>1080</v>
      </c>
      <c r="O223" s="337">
        <v>941</v>
      </c>
      <c r="P223" s="337">
        <v>30.3</v>
      </c>
      <c r="Q223" s="336">
        <v>2790</v>
      </c>
      <c r="R223" s="337" t="s">
        <v>1081</v>
      </c>
      <c r="S223" s="337">
        <v>489</v>
      </c>
      <c r="T223" s="337" t="s">
        <v>771</v>
      </c>
      <c r="U223" s="336">
        <v>6931</v>
      </c>
      <c r="V223" s="337">
        <v>12.3</v>
      </c>
      <c r="W223" s="336">
        <v>21491</v>
      </c>
      <c r="X223" s="337" t="s">
        <v>556</v>
      </c>
      <c r="Y223" s="336">
        <v>7598</v>
      </c>
      <c r="Z223" s="337">
        <v>49.7</v>
      </c>
      <c r="AA223" s="336">
        <v>24817</v>
      </c>
      <c r="AB223" s="337" t="s">
        <v>634</v>
      </c>
      <c r="AC223" s="336">
        <v>3595</v>
      </c>
      <c r="AD223" s="337" t="s">
        <v>1082</v>
      </c>
      <c r="AE223" s="336">
        <v>23934</v>
      </c>
      <c r="AF223" s="337">
        <v>11.6</v>
      </c>
      <c r="AG223" s="336">
        <v>1548</v>
      </c>
      <c r="AH223" s="337" t="s">
        <v>684</v>
      </c>
      <c r="AI223" s="337">
        <v>999</v>
      </c>
      <c r="AJ223" s="337" t="s">
        <v>894</v>
      </c>
      <c r="AK223" s="336">
        <v>2848</v>
      </c>
      <c r="AL223" s="337">
        <v>15.2</v>
      </c>
      <c r="AM223" s="336">
        <v>5508</v>
      </c>
      <c r="AN223" s="337">
        <v>13.7</v>
      </c>
      <c r="AO223" s="336">
        <v>1514</v>
      </c>
      <c r="AP223" s="337">
        <v>67.8</v>
      </c>
    </row>
    <row r="224" spans="1:42">
      <c r="B224" s="324" t="s">
        <v>5</v>
      </c>
      <c r="C224" s="336">
        <v>327020</v>
      </c>
      <c r="D224" s="337" t="s">
        <v>994</v>
      </c>
      <c r="E224" s="336">
        <v>84994</v>
      </c>
      <c r="F224" s="337" t="s">
        <v>857</v>
      </c>
      <c r="G224" s="336">
        <v>22308</v>
      </c>
      <c r="H224" s="337">
        <v>2.2999999999999998</v>
      </c>
      <c r="I224" s="336">
        <v>9982</v>
      </c>
      <c r="J224" s="337" t="s">
        <v>1083</v>
      </c>
      <c r="K224" s="336">
        <v>15450</v>
      </c>
      <c r="L224" s="337" t="s">
        <v>802</v>
      </c>
      <c r="M224" s="336">
        <v>1617</v>
      </c>
      <c r="N224" s="337" t="s">
        <v>1084</v>
      </c>
      <c r="O224" s="337">
        <v>566</v>
      </c>
      <c r="P224" s="337" t="s">
        <v>612</v>
      </c>
      <c r="Q224" s="336">
        <v>1636</v>
      </c>
      <c r="R224" s="337" t="s">
        <v>1038</v>
      </c>
      <c r="S224" s="336">
        <v>36868</v>
      </c>
      <c r="T224" s="337" t="s">
        <v>628</v>
      </c>
      <c r="U224" s="336">
        <v>7625</v>
      </c>
      <c r="V224" s="337">
        <v>32.1</v>
      </c>
      <c r="W224" s="336">
        <v>42564</v>
      </c>
      <c r="X224" s="337" t="s">
        <v>1020</v>
      </c>
      <c r="Y224" s="336">
        <v>14200</v>
      </c>
      <c r="Z224" s="337">
        <v>71.5</v>
      </c>
      <c r="AA224" s="336">
        <v>19524</v>
      </c>
      <c r="AB224" s="337" t="s">
        <v>855</v>
      </c>
      <c r="AC224" s="336">
        <v>8296</v>
      </c>
      <c r="AD224" s="337" t="s">
        <v>983</v>
      </c>
      <c r="AE224" s="336">
        <v>49217</v>
      </c>
      <c r="AF224" s="337" t="s">
        <v>824</v>
      </c>
      <c r="AG224" s="336">
        <v>3165</v>
      </c>
      <c r="AH224" s="337">
        <v>29.4</v>
      </c>
      <c r="AI224" s="336">
        <v>1276</v>
      </c>
      <c r="AJ224" s="337" t="s">
        <v>783</v>
      </c>
      <c r="AK224" s="336">
        <v>1758</v>
      </c>
      <c r="AL224" s="337">
        <v>13.1</v>
      </c>
      <c r="AM224" s="336">
        <v>4959</v>
      </c>
      <c r="AN224" s="337" t="s">
        <v>341</v>
      </c>
      <c r="AO224" s="336">
        <v>1015</v>
      </c>
      <c r="AP224" s="337">
        <v>2.1</v>
      </c>
    </row>
    <row r="225" spans="1:42">
      <c r="B225" s="324" t="s">
        <v>6</v>
      </c>
      <c r="C225" s="336">
        <v>560915</v>
      </c>
      <c r="D225" s="337" t="s">
        <v>523</v>
      </c>
      <c r="E225" s="336">
        <v>147104</v>
      </c>
      <c r="F225" s="337" t="s">
        <v>866</v>
      </c>
      <c r="G225" s="336">
        <v>31120</v>
      </c>
      <c r="H225" s="337">
        <v>17.5</v>
      </c>
      <c r="I225" s="336">
        <v>21248</v>
      </c>
      <c r="J225" s="337" t="s">
        <v>994</v>
      </c>
      <c r="K225" s="336">
        <v>30776</v>
      </c>
      <c r="L225" s="337" t="s">
        <v>640</v>
      </c>
      <c r="M225" s="337" t="s">
        <v>515</v>
      </c>
      <c r="N225" s="337" t="s">
        <v>201</v>
      </c>
      <c r="O225" s="336">
        <v>1111</v>
      </c>
      <c r="P225" s="337" t="s">
        <v>617</v>
      </c>
      <c r="Q225" s="336">
        <v>2316</v>
      </c>
      <c r="R225" s="337" t="s">
        <v>1085</v>
      </c>
      <c r="S225" s="336">
        <v>78104</v>
      </c>
      <c r="T225" s="337" t="s">
        <v>648</v>
      </c>
      <c r="U225" s="336">
        <v>13337</v>
      </c>
      <c r="V225" s="337">
        <v>97.6</v>
      </c>
      <c r="W225" s="336">
        <v>115279</v>
      </c>
      <c r="X225" s="337" t="s">
        <v>517</v>
      </c>
      <c r="Y225" s="336">
        <v>20601</v>
      </c>
      <c r="Z225" s="337">
        <v>156.6</v>
      </c>
      <c r="AA225" s="336">
        <v>30545</v>
      </c>
      <c r="AB225" s="337">
        <v>1</v>
      </c>
      <c r="AC225" s="336">
        <v>4586</v>
      </c>
      <c r="AD225" s="337" t="s">
        <v>1086</v>
      </c>
      <c r="AE225" s="336">
        <v>44311</v>
      </c>
      <c r="AF225" s="337" t="s">
        <v>542</v>
      </c>
      <c r="AG225" s="336">
        <v>4377</v>
      </c>
      <c r="AH225" s="337">
        <v>10.7</v>
      </c>
      <c r="AI225" s="336">
        <v>1886</v>
      </c>
      <c r="AJ225" s="337" t="s">
        <v>1087</v>
      </c>
      <c r="AK225" s="336">
        <v>1913</v>
      </c>
      <c r="AL225" s="337">
        <v>4.5</v>
      </c>
      <c r="AM225" s="336">
        <v>10716</v>
      </c>
      <c r="AN225" s="337">
        <v>18.600000000000001</v>
      </c>
      <c r="AO225" s="336">
        <v>1585</v>
      </c>
      <c r="AP225" s="337" t="s">
        <v>742</v>
      </c>
    </row>
    <row r="226" spans="1:42">
      <c r="B226" s="324" t="s">
        <v>7</v>
      </c>
      <c r="C226" s="336">
        <v>290116</v>
      </c>
      <c r="D226" s="337" t="s">
        <v>778</v>
      </c>
      <c r="E226" s="336">
        <v>100724</v>
      </c>
      <c r="F226" s="337" t="s">
        <v>985</v>
      </c>
      <c r="G226" s="336">
        <v>25508</v>
      </c>
      <c r="H226" s="337" t="s">
        <v>649</v>
      </c>
      <c r="I226" s="336">
        <v>29406</v>
      </c>
      <c r="J226" s="337" t="s">
        <v>530</v>
      </c>
      <c r="K226" s="336">
        <v>18016</v>
      </c>
      <c r="L226" s="337">
        <v>4.7</v>
      </c>
      <c r="M226" s="337" t="s">
        <v>515</v>
      </c>
      <c r="N226" s="337" t="s">
        <v>201</v>
      </c>
      <c r="O226" s="336">
        <v>1202</v>
      </c>
      <c r="P226" s="337" t="s">
        <v>769</v>
      </c>
      <c r="Q226" s="336">
        <v>1584</v>
      </c>
      <c r="R226" s="337" t="s">
        <v>1083</v>
      </c>
      <c r="S226" s="336">
        <v>3804</v>
      </c>
      <c r="T226" s="337" t="s">
        <v>1085</v>
      </c>
      <c r="U226" s="336">
        <v>7695</v>
      </c>
      <c r="V226" s="337">
        <v>38.299999999999997</v>
      </c>
      <c r="W226" s="336">
        <v>36415</v>
      </c>
      <c r="X226" s="337" t="s">
        <v>549</v>
      </c>
      <c r="Y226" s="336">
        <v>7913</v>
      </c>
      <c r="Z226" s="337">
        <v>28</v>
      </c>
      <c r="AA226" s="336">
        <v>24814</v>
      </c>
      <c r="AB226" s="337" t="s">
        <v>767</v>
      </c>
      <c r="AC226" s="336">
        <v>2820</v>
      </c>
      <c r="AD226" s="337" t="s">
        <v>1088</v>
      </c>
      <c r="AE226" s="336">
        <v>14361</v>
      </c>
      <c r="AF226" s="337" t="s">
        <v>776</v>
      </c>
      <c r="AG226" s="336">
        <v>2921</v>
      </c>
      <c r="AH226" s="337" t="s">
        <v>904</v>
      </c>
      <c r="AI226" s="337">
        <v>737</v>
      </c>
      <c r="AJ226" s="337" t="s">
        <v>1051</v>
      </c>
      <c r="AK226" s="336">
        <v>2304</v>
      </c>
      <c r="AL226" s="337" t="s">
        <v>982</v>
      </c>
      <c r="AM226" s="336">
        <v>8795</v>
      </c>
      <c r="AN226" s="337">
        <v>47.5</v>
      </c>
      <c r="AO226" s="336">
        <v>1097</v>
      </c>
      <c r="AP226" s="337">
        <v>23.7</v>
      </c>
    </row>
    <row r="227" spans="1:42">
      <c r="B227" s="324" t="s">
        <v>10</v>
      </c>
      <c r="C227" s="336">
        <v>380945</v>
      </c>
      <c r="D227" s="337">
        <v>0.2</v>
      </c>
      <c r="E227" s="336">
        <v>143465</v>
      </c>
      <c r="F227" s="337" t="s">
        <v>335</v>
      </c>
      <c r="G227" s="336">
        <v>40667</v>
      </c>
      <c r="H227" s="337">
        <v>50.7</v>
      </c>
      <c r="I227" s="336">
        <v>44685</v>
      </c>
      <c r="J227" s="337">
        <v>34.700000000000003</v>
      </c>
      <c r="K227" s="336">
        <v>16161</v>
      </c>
      <c r="L227" s="337" t="s">
        <v>786</v>
      </c>
      <c r="M227" s="337" t="s">
        <v>515</v>
      </c>
      <c r="N227" s="337" t="s">
        <v>201</v>
      </c>
      <c r="O227" s="337">
        <v>756</v>
      </c>
      <c r="P227" s="337">
        <v>6.5</v>
      </c>
      <c r="Q227" s="336">
        <v>3029</v>
      </c>
      <c r="R227" s="337">
        <v>12.9</v>
      </c>
      <c r="S227" s="336">
        <v>3932</v>
      </c>
      <c r="T227" s="337">
        <v>118.9</v>
      </c>
      <c r="U227" s="336">
        <v>5963</v>
      </c>
      <c r="V227" s="337" t="s">
        <v>605</v>
      </c>
      <c r="W227" s="336">
        <v>40233</v>
      </c>
      <c r="X227" s="337">
        <v>25.4</v>
      </c>
      <c r="Y227" s="336">
        <v>6245</v>
      </c>
      <c r="Z227" s="337">
        <v>13.6</v>
      </c>
      <c r="AA227" s="336">
        <v>37942</v>
      </c>
      <c r="AB227" s="337">
        <v>8.5</v>
      </c>
      <c r="AC227" s="336">
        <v>3397</v>
      </c>
      <c r="AD227" s="337" t="s">
        <v>940</v>
      </c>
      <c r="AE227" s="336">
        <v>17972</v>
      </c>
      <c r="AF227" s="337" t="s">
        <v>829</v>
      </c>
      <c r="AG227" s="336">
        <v>1920</v>
      </c>
      <c r="AH227" s="337" t="s">
        <v>725</v>
      </c>
      <c r="AI227" s="336">
        <v>1885</v>
      </c>
      <c r="AJ227" s="337">
        <v>54.8</v>
      </c>
      <c r="AK227" s="336">
        <v>2568</v>
      </c>
      <c r="AL227" s="337">
        <v>3</v>
      </c>
      <c r="AM227" s="336">
        <v>8592</v>
      </c>
      <c r="AN227" s="337">
        <v>51.3</v>
      </c>
      <c r="AO227" s="336">
        <v>1533</v>
      </c>
      <c r="AP227" s="337" t="s">
        <v>581</v>
      </c>
    </row>
    <row r="228" spans="1:42">
      <c r="B228" s="324" t="s">
        <v>8</v>
      </c>
      <c r="C228" s="336">
        <v>505652</v>
      </c>
      <c r="D228" s="337" t="s">
        <v>767</v>
      </c>
      <c r="E228" s="336">
        <v>172662</v>
      </c>
      <c r="F228" s="337" t="s">
        <v>593</v>
      </c>
      <c r="G228" s="336">
        <v>80867</v>
      </c>
      <c r="H228" s="337">
        <v>13.5</v>
      </c>
      <c r="I228" s="336">
        <v>43814</v>
      </c>
      <c r="J228" s="337" t="s">
        <v>569</v>
      </c>
      <c r="K228" s="336">
        <v>12892</v>
      </c>
      <c r="L228" s="337" t="s">
        <v>715</v>
      </c>
      <c r="M228" s="337" t="s">
        <v>515</v>
      </c>
      <c r="N228" s="337" t="s">
        <v>201</v>
      </c>
      <c r="O228" s="337">
        <v>890</v>
      </c>
      <c r="P228" s="337">
        <v>25</v>
      </c>
      <c r="Q228" s="336">
        <v>2428</v>
      </c>
      <c r="R228" s="337" t="s">
        <v>542</v>
      </c>
      <c r="S228" s="336">
        <v>2919</v>
      </c>
      <c r="T228" s="337" t="s">
        <v>1089</v>
      </c>
      <c r="U228" s="336">
        <v>6325</v>
      </c>
      <c r="V228" s="337" t="s">
        <v>793</v>
      </c>
      <c r="W228" s="336">
        <v>39876</v>
      </c>
      <c r="X228" s="337" t="s">
        <v>564</v>
      </c>
      <c r="Y228" s="336">
        <v>6006</v>
      </c>
      <c r="Z228" s="337" t="s">
        <v>564</v>
      </c>
      <c r="AA228" s="336">
        <v>77075</v>
      </c>
      <c r="AB228" s="337">
        <v>4</v>
      </c>
      <c r="AC228" s="336">
        <v>19237</v>
      </c>
      <c r="AD228" s="337">
        <v>116.1</v>
      </c>
      <c r="AE228" s="336">
        <v>18873</v>
      </c>
      <c r="AF228" s="337">
        <v>33.6</v>
      </c>
      <c r="AG228" s="336">
        <v>6753</v>
      </c>
      <c r="AH228" s="337">
        <v>5.6</v>
      </c>
      <c r="AI228" s="336">
        <v>1414</v>
      </c>
      <c r="AJ228" s="337" t="s">
        <v>1010</v>
      </c>
      <c r="AK228" s="336">
        <v>2149</v>
      </c>
      <c r="AL228" s="337" t="s">
        <v>725</v>
      </c>
      <c r="AM228" s="336">
        <v>9598</v>
      </c>
      <c r="AN228" s="337">
        <v>24.3</v>
      </c>
      <c r="AO228" s="336">
        <v>1874</v>
      </c>
      <c r="AP228" s="337">
        <v>15.8</v>
      </c>
    </row>
    <row r="229" spans="1:42">
      <c r="B229" s="324" t="s">
        <v>9</v>
      </c>
      <c r="C229" s="336">
        <v>256932</v>
      </c>
      <c r="D229" s="337">
        <v>9.6</v>
      </c>
      <c r="E229" s="336">
        <v>103238</v>
      </c>
      <c r="F229" s="337">
        <v>3.8</v>
      </c>
      <c r="G229" s="336">
        <v>26174</v>
      </c>
      <c r="H229" s="337">
        <v>47.2</v>
      </c>
      <c r="I229" s="336">
        <v>10177</v>
      </c>
      <c r="J229" s="337" t="s">
        <v>1090</v>
      </c>
      <c r="K229" s="336">
        <v>8624</v>
      </c>
      <c r="L229" s="337">
        <v>34.1</v>
      </c>
      <c r="M229" s="337" t="s">
        <v>515</v>
      </c>
      <c r="N229" s="337" t="s">
        <v>201</v>
      </c>
      <c r="O229" s="337">
        <v>705</v>
      </c>
      <c r="P229" s="337">
        <v>30.6</v>
      </c>
      <c r="Q229" s="336">
        <v>1497</v>
      </c>
      <c r="R229" s="337" t="s">
        <v>1018</v>
      </c>
      <c r="S229" s="337">
        <v>526</v>
      </c>
      <c r="T229" s="337">
        <v>13.4</v>
      </c>
      <c r="U229" s="337">
        <v>411</v>
      </c>
      <c r="V229" s="337" t="s">
        <v>1091</v>
      </c>
      <c r="W229" s="336">
        <v>27934</v>
      </c>
      <c r="X229" s="337">
        <v>9.3000000000000007</v>
      </c>
      <c r="Y229" s="336">
        <v>4388</v>
      </c>
      <c r="Z229" s="337" t="s">
        <v>341</v>
      </c>
      <c r="AA229" s="336">
        <v>39527</v>
      </c>
      <c r="AB229" s="337">
        <v>64.3</v>
      </c>
      <c r="AC229" s="336">
        <v>10150</v>
      </c>
      <c r="AD229" s="337">
        <v>345.6</v>
      </c>
      <c r="AE229" s="336">
        <v>12768</v>
      </c>
      <c r="AF229" s="337">
        <v>23.9</v>
      </c>
      <c r="AG229" s="336">
        <v>2015</v>
      </c>
      <c r="AH229" s="337">
        <v>40.299999999999997</v>
      </c>
      <c r="AI229" s="337">
        <v>840</v>
      </c>
      <c r="AJ229" s="337" t="s">
        <v>886</v>
      </c>
      <c r="AK229" s="336">
        <v>1216</v>
      </c>
      <c r="AL229" s="337">
        <v>7.3</v>
      </c>
      <c r="AM229" s="336">
        <v>5451</v>
      </c>
      <c r="AN229" s="337">
        <v>15</v>
      </c>
      <c r="AO229" s="336">
        <v>1291</v>
      </c>
      <c r="AP229" s="337" t="s">
        <v>717</v>
      </c>
    </row>
    <row r="230" spans="1:42">
      <c r="A230" s="324" t="s">
        <v>1233</v>
      </c>
      <c r="B230" s="324" t="s">
        <v>1215</v>
      </c>
      <c r="C230" s="336">
        <v>245908</v>
      </c>
      <c r="D230" s="337" t="s">
        <v>631</v>
      </c>
      <c r="E230" s="336">
        <v>98841</v>
      </c>
      <c r="F230" s="337" t="s">
        <v>909</v>
      </c>
      <c r="G230" s="336">
        <v>36774</v>
      </c>
      <c r="H230" s="337">
        <v>11.1</v>
      </c>
      <c r="I230" s="337" t="s">
        <v>515</v>
      </c>
      <c r="J230" s="337" t="s">
        <v>201</v>
      </c>
      <c r="K230" s="336">
        <v>13597</v>
      </c>
      <c r="L230" s="337">
        <v>17.2</v>
      </c>
      <c r="M230" s="337" t="s">
        <v>515</v>
      </c>
      <c r="N230" s="337" t="s">
        <v>201</v>
      </c>
      <c r="O230" s="337">
        <v>762</v>
      </c>
      <c r="P230" s="337" t="s">
        <v>1045</v>
      </c>
      <c r="Q230" s="336">
        <v>2533</v>
      </c>
      <c r="R230" s="337" t="s">
        <v>1092</v>
      </c>
      <c r="S230" s="336">
        <v>1865</v>
      </c>
      <c r="T230" s="337">
        <v>14.1</v>
      </c>
      <c r="U230" s="336">
        <v>3793</v>
      </c>
      <c r="V230" s="337">
        <v>10.199999999999999</v>
      </c>
      <c r="W230" s="336">
        <v>30905</v>
      </c>
      <c r="X230" s="337">
        <v>7.2</v>
      </c>
      <c r="Y230" s="336">
        <v>5282</v>
      </c>
      <c r="Z230" s="337">
        <v>55</v>
      </c>
      <c r="AA230" s="336">
        <v>20723</v>
      </c>
      <c r="AB230" s="337">
        <v>15.8</v>
      </c>
      <c r="AC230" s="336">
        <v>8714</v>
      </c>
      <c r="AD230" s="337">
        <v>164.4</v>
      </c>
      <c r="AE230" s="336">
        <v>9783</v>
      </c>
      <c r="AF230" s="337" t="s">
        <v>634</v>
      </c>
      <c r="AG230" s="336">
        <v>2992</v>
      </c>
      <c r="AH230" s="337">
        <v>21.6</v>
      </c>
      <c r="AI230" s="337">
        <v>652</v>
      </c>
      <c r="AJ230" s="337" t="s">
        <v>532</v>
      </c>
      <c r="AK230" s="336">
        <v>1092</v>
      </c>
      <c r="AL230" s="337" t="s">
        <v>562</v>
      </c>
      <c r="AM230" s="336">
        <v>6274</v>
      </c>
      <c r="AN230" s="337">
        <v>15.5</v>
      </c>
      <c r="AO230" s="336">
        <v>1326</v>
      </c>
      <c r="AP230" s="337">
        <v>1.2</v>
      </c>
    </row>
    <row r="231" spans="1:42">
      <c r="B231" s="324" t="s">
        <v>0</v>
      </c>
      <c r="C231" s="336">
        <v>281778</v>
      </c>
      <c r="D231" s="337">
        <v>2.5</v>
      </c>
      <c r="E231" s="336">
        <v>99450</v>
      </c>
      <c r="F231" s="337">
        <v>8.6</v>
      </c>
      <c r="G231" s="336">
        <v>12796</v>
      </c>
      <c r="H231" s="337" t="s">
        <v>769</v>
      </c>
      <c r="I231" s="336">
        <v>57118</v>
      </c>
      <c r="J231" s="337" t="s">
        <v>712</v>
      </c>
      <c r="K231" s="336">
        <v>11860</v>
      </c>
      <c r="L231" s="337" t="s">
        <v>691</v>
      </c>
      <c r="M231" s="337">
        <v>342</v>
      </c>
      <c r="N231" s="337" t="s">
        <v>1093</v>
      </c>
      <c r="O231" s="337">
        <v>566</v>
      </c>
      <c r="P231" s="337" t="s">
        <v>518</v>
      </c>
      <c r="Q231" s="336">
        <v>2407</v>
      </c>
      <c r="R231" s="337" t="s">
        <v>615</v>
      </c>
      <c r="S231" s="337">
        <v>616</v>
      </c>
      <c r="T231" s="337" t="s">
        <v>693</v>
      </c>
      <c r="U231" s="336">
        <v>6548</v>
      </c>
      <c r="V231" s="337">
        <v>31.7</v>
      </c>
      <c r="W231" s="336">
        <v>26647</v>
      </c>
      <c r="X231" s="337">
        <v>0.4</v>
      </c>
      <c r="Y231" s="336">
        <v>4326</v>
      </c>
      <c r="Z231" s="337" t="s">
        <v>334</v>
      </c>
      <c r="AA231" s="336">
        <v>23221</v>
      </c>
      <c r="AB231" s="337">
        <v>24.5</v>
      </c>
      <c r="AC231" s="336">
        <v>9130</v>
      </c>
      <c r="AD231" s="337">
        <v>151.69999999999999</v>
      </c>
      <c r="AE231" s="336">
        <v>12138</v>
      </c>
      <c r="AF231" s="337">
        <v>19.3</v>
      </c>
      <c r="AG231" s="336">
        <v>4948</v>
      </c>
      <c r="AH231" s="337">
        <v>64.2</v>
      </c>
      <c r="AI231" s="337">
        <v>772</v>
      </c>
      <c r="AJ231" s="337" t="s">
        <v>943</v>
      </c>
      <c r="AK231" s="336">
        <v>1269</v>
      </c>
      <c r="AL231" s="337">
        <v>17</v>
      </c>
      <c r="AM231" s="336">
        <v>5897</v>
      </c>
      <c r="AN231" s="337">
        <v>1.3</v>
      </c>
      <c r="AO231" s="336">
        <v>1727</v>
      </c>
      <c r="AP231" s="337">
        <v>16.3</v>
      </c>
    </row>
    <row r="232" spans="1:42">
      <c r="B232" s="324" t="s">
        <v>1</v>
      </c>
      <c r="C232" s="336">
        <v>436725</v>
      </c>
      <c r="D232" s="337">
        <v>2.1</v>
      </c>
      <c r="E232" s="336">
        <v>159110</v>
      </c>
      <c r="F232" s="337" t="s">
        <v>631</v>
      </c>
      <c r="G232" s="336">
        <v>30226</v>
      </c>
      <c r="H232" s="337">
        <v>65.099999999999994</v>
      </c>
      <c r="I232" s="336">
        <v>53711</v>
      </c>
      <c r="J232" s="337" t="s">
        <v>336</v>
      </c>
      <c r="K232" s="336">
        <v>20217</v>
      </c>
      <c r="L232" s="337" t="s">
        <v>340</v>
      </c>
      <c r="M232" s="336">
        <v>7250</v>
      </c>
      <c r="N232" s="337">
        <v>39.4</v>
      </c>
      <c r="O232" s="336">
        <v>1218</v>
      </c>
      <c r="P232" s="337">
        <v>19.100000000000001</v>
      </c>
      <c r="Q232" s="336">
        <v>2354</v>
      </c>
      <c r="R232" s="337" t="s">
        <v>882</v>
      </c>
      <c r="S232" s="336">
        <v>2214</v>
      </c>
      <c r="T232" s="337">
        <v>6</v>
      </c>
      <c r="U232" s="336">
        <v>8774</v>
      </c>
      <c r="V232" s="337" t="s">
        <v>519</v>
      </c>
      <c r="W232" s="336">
        <v>57504</v>
      </c>
      <c r="X232" s="337" t="s">
        <v>560</v>
      </c>
      <c r="Y232" s="336">
        <v>5957</v>
      </c>
      <c r="Z232" s="337">
        <v>11</v>
      </c>
      <c r="AA232" s="336">
        <v>41068</v>
      </c>
      <c r="AB232" s="337" t="s">
        <v>917</v>
      </c>
      <c r="AC232" s="336">
        <v>13460</v>
      </c>
      <c r="AD232" s="337">
        <v>202.6</v>
      </c>
      <c r="AE232" s="336">
        <v>18063</v>
      </c>
      <c r="AF232" s="337">
        <v>77.5</v>
      </c>
      <c r="AG232" s="336">
        <v>2313</v>
      </c>
      <c r="AH232" s="337" t="s">
        <v>819</v>
      </c>
      <c r="AI232" s="336">
        <v>1724</v>
      </c>
      <c r="AJ232" s="337" t="s">
        <v>1094</v>
      </c>
      <c r="AK232" s="336">
        <v>1226</v>
      </c>
      <c r="AL232" s="337" t="s">
        <v>677</v>
      </c>
      <c r="AM232" s="336">
        <v>8003</v>
      </c>
      <c r="AN232" s="337">
        <v>6</v>
      </c>
      <c r="AO232" s="336">
        <v>2333</v>
      </c>
      <c r="AP232" s="337">
        <v>50.1</v>
      </c>
    </row>
    <row r="233" spans="1:42">
      <c r="B233" s="324" t="s">
        <v>414</v>
      </c>
      <c r="C233" s="336">
        <v>575919</v>
      </c>
      <c r="D233" s="337">
        <v>19.100000000000001</v>
      </c>
      <c r="E233" s="336">
        <v>238887</v>
      </c>
      <c r="F233" s="337">
        <v>9.6999999999999993</v>
      </c>
      <c r="G233" s="336">
        <v>38607</v>
      </c>
      <c r="H233" s="337" t="s">
        <v>548</v>
      </c>
      <c r="I233" s="336">
        <v>74409</v>
      </c>
      <c r="J233" s="337">
        <v>34</v>
      </c>
      <c r="K233" s="336">
        <v>17811</v>
      </c>
      <c r="L233" s="337">
        <v>16.100000000000001</v>
      </c>
      <c r="M233" s="336">
        <v>27303</v>
      </c>
      <c r="N233" s="337">
        <v>583.79999999999995</v>
      </c>
      <c r="O233" s="336">
        <v>4006</v>
      </c>
      <c r="P233" s="337" t="s">
        <v>581</v>
      </c>
      <c r="Q233" s="336">
        <v>3866</v>
      </c>
      <c r="R233" s="337">
        <v>20</v>
      </c>
      <c r="S233" s="336">
        <v>1999</v>
      </c>
      <c r="T233" s="337" t="s">
        <v>1004</v>
      </c>
      <c r="U233" s="336">
        <v>9646</v>
      </c>
      <c r="V233" s="337">
        <v>75.099999999999994</v>
      </c>
      <c r="W233" s="336">
        <v>46198</v>
      </c>
      <c r="X233" s="337">
        <v>1.1000000000000001</v>
      </c>
      <c r="Y233" s="336">
        <v>6722</v>
      </c>
      <c r="Z233" s="337">
        <v>26.3</v>
      </c>
      <c r="AA233" s="336">
        <v>66776</v>
      </c>
      <c r="AB233" s="337">
        <v>20.7</v>
      </c>
      <c r="AC233" s="336">
        <v>10905</v>
      </c>
      <c r="AD233" s="337">
        <v>254.2</v>
      </c>
      <c r="AE233" s="336">
        <v>13813</v>
      </c>
      <c r="AF233" s="337">
        <v>40.9</v>
      </c>
      <c r="AG233" s="336">
        <v>1841</v>
      </c>
      <c r="AH233" s="337" t="s">
        <v>946</v>
      </c>
      <c r="AI233" s="336">
        <v>1800</v>
      </c>
      <c r="AJ233" s="337">
        <v>8.4</v>
      </c>
      <c r="AK233" s="336">
        <v>1108</v>
      </c>
      <c r="AL233" s="337" t="s">
        <v>620</v>
      </c>
      <c r="AM233" s="336">
        <v>8479</v>
      </c>
      <c r="AN233" s="337">
        <v>2.5</v>
      </c>
      <c r="AO233" s="336">
        <v>1743</v>
      </c>
      <c r="AP233" s="337">
        <v>50.6</v>
      </c>
    </row>
    <row r="234" spans="1:42">
      <c r="B234" s="324" t="s">
        <v>3</v>
      </c>
      <c r="C234" s="336">
        <v>616040</v>
      </c>
      <c r="D234" s="337">
        <v>36.4</v>
      </c>
      <c r="E234" s="336">
        <v>184002</v>
      </c>
      <c r="F234" s="337">
        <v>15.9</v>
      </c>
      <c r="G234" s="336">
        <v>52108</v>
      </c>
      <c r="H234" s="337">
        <v>19.5</v>
      </c>
      <c r="I234" s="336">
        <v>68732</v>
      </c>
      <c r="J234" s="337">
        <v>33.200000000000003</v>
      </c>
      <c r="K234" s="336">
        <v>21002</v>
      </c>
      <c r="L234" s="337">
        <v>4.2</v>
      </c>
      <c r="M234" s="336">
        <v>79762</v>
      </c>
      <c r="N234" s="337">
        <v>1633.6</v>
      </c>
      <c r="O234" s="337">
        <v>861</v>
      </c>
      <c r="P234" s="337">
        <v>7.8</v>
      </c>
      <c r="Q234" s="336">
        <v>4368</v>
      </c>
      <c r="R234" s="337">
        <v>19.399999999999999</v>
      </c>
      <c r="S234" s="336">
        <v>4044</v>
      </c>
      <c r="T234" s="337" t="s">
        <v>875</v>
      </c>
      <c r="U234" s="336">
        <v>17237</v>
      </c>
      <c r="V234" s="337">
        <v>100.4</v>
      </c>
      <c r="W234" s="336">
        <v>74788</v>
      </c>
      <c r="X234" s="337">
        <v>22.5</v>
      </c>
      <c r="Y234" s="336">
        <v>9646</v>
      </c>
      <c r="Z234" s="337">
        <v>33.299999999999997</v>
      </c>
      <c r="AA234" s="336">
        <v>49681</v>
      </c>
      <c r="AB234" s="337">
        <v>12.5</v>
      </c>
      <c r="AC234" s="336">
        <v>10485</v>
      </c>
      <c r="AD234" s="337">
        <v>206.8</v>
      </c>
      <c r="AE234" s="336">
        <v>14673</v>
      </c>
      <c r="AF234" s="337" t="s">
        <v>523</v>
      </c>
      <c r="AG234" s="336">
        <v>3760</v>
      </c>
      <c r="AH234" s="337" t="s">
        <v>660</v>
      </c>
      <c r="AI234" s="336">
        <v>2574</v>
      </c>
      <c r="AJ234" s="337">
        <v>34.299999999999997</v>
      </c>
      <c r="AK234" s="336">
        <v>1730</v>
      </c>
      <c r="AL234" s="337" t="s">
        <v>635</v>
      </c>
      <c r="AM234" s="336">
        <v>14934</v>
      </c>
      <c r="AN234" s="337">
        <v>32.1</v>
      </c>
      <c r="AO234" s="336">
        <v>1653</v>
      </c>
      <c r="AP234" s="337" t="s">
        <v>677</v>
      </c>
    </row>
    <row r="235" spans="1:42">
      <c r="B235" s="324" t="s">
        <v>4</v>
      </c>
      <c r="C235" s="336">
        <v>370924</v>
      </c>
      <c r="D235" s="337">
        <v>34.9</v>
      </c>
      <c r="E235" s="336">
        <v>108987</v>
      </c>
      <c r="F235" s="337">
        <v>5.0999999999999996</v>
      </c>
      <c r="G235" s="336">
        <v>27792</v>
      </c>
      <c r="H235" s="337">
        <v>1.8</v>
      </c>
      <c r="I235" s="336">
        <v>30816</v>
      </c>
      <c r="J235" s="337">
        <v>53.1</v>
      </c>
      <c r="K235" s="336">
        <v>15815</v>
      </c>
      <c r="L235" s="337">
        <v>4.5</v>
      </c>
      <c r="M235" s="336">
        <v>58423</v>
      </c>
      <c r="N235" s="337">
        <v>1519.3</v>
      </c>
      <c r="O235" s="337">
        <v>694</v>
      </c>
      <c r="P235" s="337" t="s">
        <v>868</v>
      </c>
      <c r="Q235" s="336">
        <v>2241</v>
      </c>
      <c r="R235" s="337" t="s">
        <v>700</v>
      </c>
      <c r="S235" s="337">
        <v>557</v>
      </c>
      <c r="T235" s="337">
        <v>13.9</v>
      </c>
      <c r="U235" s="336">
        <v>16056</v>
      </c>
      <c r="V235" s="337">
        <v>131.69999999999999</v>
      </c>
      <c r="W235" s="336">
        <v>22049</v>
      </c>
      <c r="X235" s="337">
        <v>2.6</v>
      </c>
      <c r="Y235" s="336">
        <v>10923</v>
      </c>
      <c r="Z235" s="337">
        <v>43.8</v>
      </c>
      <c r="AA235" s="336">
        <v>27050</v>
      </c>
      <c r="AB235" s="337">
        <v>9</v>
      </c>
      <c r="AC235" s="336">
        <v>11284</v>
      </c>
      <c r="AD235" s="337">
        <v>213.9</v>
      </c>
      <c r="AE235" s="336">
        <v>25879</v>
      </c>
      <c r="AF235" s="337">
        <v>8.1</v>
      </c>
      <c r="AG235" s="336">
        <v>2099</v>
      </c>
      <c r="AH235" s="337">
        <v>35.6</v>
      </c>
      <c r="AI235" s="337">
        <v>932</v>
      </c>
      <c r="AJ235" s="337" t="s">
        <v>649</v>
      </c>
      <c r="AK235" s="336">
        <v>2535</v>
      </c>
      <c r="AL235" s="337" t="s">
        <v>712</v>
      </c>
      <c r="AM235" s="336">
        <v>5304</v>
      </c>
      <c r="AN235" s="337" t="s">
        <v>617</v>
      </c>
      <c r="AO235" s="336">
        <v>1488</v>
      </c>
      <c r="AP235" s="337" t="s">
        <v>540</v>
      </c>
    </row>
    <row r="236" spans="1:42">
      <c r="B236" s="324" t="s">
        <v>5</v>
      </c>
      <c r="C236" s="336">
        <v>371838</v>
      </c>
      <c r="D236" s="337">
        <v>13.7</v>
      </c>
      <c r="E236" s="336">
        <v>103164</v>
      </c>
      <c r="F236" s="337">
        <v>21.4</v>
      </c>
      <c r="G236" s="336">
        <v>22642</v>
      </c>
      <c r="H236" s="337">
        <v>1.5</v>
      </c>
      <c r="I236" s="336">
        <v>18381</v>
      </c>
      <c r="J236" s="337">
        <v>84.1</v>
      </c>
      <c r="K236" s="336">
        <v>16761</v>
      </c>
      <c r="L236" s="337">
        <v>8.5</v>
      </c>
      <c r="M236" s="336">
        <v>8809</v>
      </c>
      <c r="N236" s="337">
        <v>444.8</v>
      </c>
      <c r="O236" s="337">
        <v>915</v>
      </c>
      <c r="P236" s="337">
        <v>61.7</v>
      </c>
      <c r="Q236" s="336">
        <v>2070</v>
      </c>
      <c r="R236" s="337">
        <v>26.5</v>
      </c>
      <c r="S236" s="336">
        <v>28771</v>
      </c>
      <c r="T236" s="337" t="s">
        <v>1095</v>
      </c>
      <c r="U236" s="336">
        <v>5106</v>
      </c>
      <c r="V236" s="337" t="s">
        <v>835</v>
      </c>
      <c r="W236" s="336">
        <v>40207</v>
      </c>
      <c r="X236" s="337" t="s">
        <v>677</v>
      </c>
      <c r="Y236" s="336">
        <v>13657</v>
      </c>
      <c r="Z236" s="337" t="s">
        <v>549</v>
      </c>
      <c r="AA236" s="336">
        <v>27605</v>
      </c>
      <c r="AB236" s="337">
        <v>41.4</v>
      </c>
      <c r="AC236" s="336">
        <v>22232</v>
      </c>
      <c r="AD236" s="337">
        <v>168</v>
      </c>
      <c r="AE236" s="336">
        <v>47530</v>
      </c>
      <c r="AF236" s="337" t="s">
        <v>545</v>
      </c>
      <c r="AG236" s="336">
        <v>4079</v>
      </c>
      <c r="AH236" s="337">
        <v>28.9</v>
      </c>
      <c r="AI236" s="336">
        <v>1275</v>
      </c>
      <c r="AJ236" s="337" t="s">
        <v>638</v>
      </c>
      <c r="AK236" s="336">
        <v>1867</v>
      </c>
      <c r="AL236" s="337">
        <v>6.2</v>
      </c>
      <c r="AM236" s="336">
        <v>5561</v>
      </c>
      <c r="AN236" s="337">
        <v>12.1</v>
      </c>
      <c r="AO236" s="336">
        <v>1206</v>
      </c>
      <c r="AP236" s="337">
        <v>18.8</v>
      </c>
    </row>
    <row r="237" spans="1:42">
      <c r="B237" s="324" t="s">
        <v>6</v>
      </c>
      <c r="C237" s="336">
        <v>599569</v>
      </c>
      <c r="D237" s="337">
        <v>6.9</v>
      </c>
      <c r="E237" s="336">
        <v>150244</v>
      </c>
      <c r="F237" s="337">
        <v>2.1</v>
      </c>
      <c r="G237" s="336">
        <v>24863</v>
      </c>
      <c r="H237" s="337" t="s">
        <v>874</v>
      </c>
      <c r="I237" s="336">
        <v>21979</v>
      </c>
      <c r="J237" s="337">
        <v>3.4</v>
      </c>
      <c r="K237" s="336">
        <v>26906</v>
      </c>
      <c r="L237" s="337" t="s">
        <v>824</v>
      </c>
      <c r="M237" s="336">
        <v>14873</v>
      </c>
      <c r="N237" s="337" t="s">
        <v>201</v>
      </c>
      <c r="O237" s="337">
        <v>946</v>
      </c>
      <c r="P237" s="337" t="s">
        <v>619</v>
      </c>
      <c r="Q237" s="336">
        <v>2397</v>
      </c>
      <c r="R237" s="337">
        <v>3.5</v>
      </c>
      <c r="S237" s="336">
        <v>77385</v>
      </c>
      <c r="T237" s="337" t="s">
        <v>522</v>
      </c>
      <c r="U237" s="336">
        <v>9338</v>
      </c>
      <c r="V237" s="337" t="s">
        <v>337</v>
      </c>
      <c r="W237" s="336">
        <v>137085</v>
      </c>
      <c r="X237" s="337">
        <v>18.899999999999999</v>
      </c>
      <c r="Y237" s="336">
        <v>18212</v>
      </c>
      <c r="Z237" s="337" t="s">
        <v>773</v>
      </c>
      <c r="AA237" s="336">
        <v>29384</v>
      </c>
      <c r="AB237" s="337" t="s">
        <v>549</v>
      </c>
      <c r="AC237" s="336">
        <v>15562</v>
      </c>
      <c r="AD237" s="337">
        <v>239.3</v>
      </c>
      <c r="AE237" s="336">
        <v>43751</v>
      </c>
      <c r="AF237" s="337" t="s">
        <v>640</v>
      </c>
      <c r="AG237" s="336">
        <v>11792</v>
      </c>
      <c r="AH237" s="337">
        <v>169.4</v>
      </c>
      <c r="AI237" s="336">
        <v>1826</v>
      </c>
      <c r="AJ237" s="337" t="s">
        <v>529</v>
      </c>
      <c r="AK237" s="336">
        <v>2056</v>
      </c>
      <c r="AL237" s="337">
        <v>7.5</v>
      </c>
      <c r="AM237" s="336">
        <v>8500</v>
      </c>
      <c r="AN237" s="337" t="s">
        <v>770</v>
      </c>
      <c r="AO237" s="336">
        <v>2470</v>
      </c>
      <c r="AP237" s="337">
        <v>55.8</v>
      </c>
    </row>
    <row r="238" spans="1:42">
      <c r="B238" s="324" t="s">
        <v>7</v>
      </c>
      <c r="C238" s="336">
        <v>330162</v>
      </c>
      <c r="D238" s="337">
        <v>13.8</v>
      </c>
      <c r="E238" s="336">
        <v>119957</v>
      </c>
      <c r="F238" s="337">
        <v>19.100000000000001</v>
      </c>
      <c r="G238" s="336">
        <v>26508</v>
      </c>
      <c r="H238" s="337">
        <v>3.9</v>
      </c>
      <c r="I238" s="336">
        <v>26565</v>
      </c>
      <c r="J238" s="337" t="s">
        <v>840</v>
      </c>
      <c r="K238" s="336">
        <v>19485</v>
      </c>
      <c r="L238" s="337">
        <v>8.1999999999999993</v>
      </c>
      <c r="M238" s="336">
        <v>4780</v>
      </c>
      <c r="N238" s="337" t="s">
        <v>201</v>
      </c>
      <c r="O238" s="336">
        <v>1101</v>
      </c>
      <c r="P238" s="337" t="s">
        <v>530</v>
      </c>
      <c r="Q238" s="336">
        <v>1964</v>
      </c>
      <c r="R238" s="337">
        <v>24</v>
      </c>
      <c r="S238" s="336">
        <v>1973</v>
      </c>
      <c r="T238" s="337" t="s">
        <v>1051</v>
      </c>
      <c r="U238" s="336">
        <v>5568</v>
      </c>
      <c r="V238" s="337" t="s">
        <v>1034</v>
      </c>
      <c r="W238" s="336">
        <v>43935</v>
      </c>
      <c r="X238" s="337">
        <v>20.7</v>
      </c>
      <c r="Y238" s="336">
        <v>6726</v>
      </c>
      <c r="Z238" s="337" t="s">
        <v>571</v>
      </c>
      <c r="AA238" s="336">
        <v>27063</v>
      </c>
      <c r="AB238" s="337">
        <v>9.1</v>
      </c>
      <c r="AC238" s="336">
        <v>12261</v>
      </c>
      <c r="AD238" s="337">
        <v>334.8</v>
      </c>
      <c r="AE238" s="336">
        <v>17339</v>
      </c>
      <c r="AF238" s="337">
        <v>20.7</v>
      </c>
      <c r="AG238" s="336">
        <v>3202</v>
      </c>
      <c r="AH238" s="337">
        <v>9.6</v>
      </c>
      <c r="AI238" s="337">
        <v>955</v>
      </c>
      <c r="AJ238" s="337">
        <v>29.6</v>
      </c>
      <c r="AK238" s="336">
        <v>2382</v>
      </c>
      <c r="AL238" s="337">
        <v>3.4</v>
      </c>
      <c r="AM238" s="336">
        <v>6863</v>
      </c>
      <c r="AN238" s="337" t="s">
        <v>1095</v>
      </c>
      <c r="AO238" s="336">
        <v>1535</v>
      </c>
      <c r="AP238" s="337">
        <v>39.9</v>
      </c>
    </row>
    <row r="239" spans="1:42">
      <c r="B239" s="324" t="s">
        <v>10</v>
      </c>
      <c r="C239" s="336">
        <v>389549</v>
      </c>
      <c r="D239" s="337">
        <v>2.2999999999999998</v>
      </c>
      <c r="E239" s="336">
        <v>146697</v>
      </c>
      <c r="F239" s="337">
        <v>2.2999999999999998</v>
      </c>
      <c r="G239" s="336">
        <v>35856</v>
      </c>
      <c r="H239" s="337" t="s">
        <v>539</v>
      </c>
      <c r="I239" s="336">
        <v>39966</v>
      </c>
      <c r="J239" s="337" t="s">
        <v>767</v>
      </c>
      <c r="K239" s="336">
        <v>18992</v>
      </c>
      <c r="L239" s="337">
        <v>17.5</v>
      </c>
      <c r="M239" s="336">
        <v>7255</v>
      </c>
      <c r="N239" s="337" t="s">
        <v>201</v>
      </c>
      <c r="O239" s="337">
        <v>635</v>
      </c>
      <c r="P239" s="337" t="s">
        <v>866</v>
      </c>
      <c r="Q239" s="336">
        <v>2231</v>
      </c>
      <c r="R239" s="337" t="s">
        <v>613</v>
      </c>
      <c r="S239" s="336">
        <v>2713</v>
      </c>
      <c r="T239" s="337" t="s">
        <v>1096</v>
      </c>
      <c r="U239" s="336">
        <v>6389</v>
      </c>
      <c r="V239" s="337">
        <v>7.1</v>
      </c>
      <c r="W239" s="336">
        <v>37865</v>
      </c>
      <c r="X239" s="337" t="s">
        <v>695</v>
      </c>
      <c r="Y239" s="336">
        <v>8788</v>
      </c>
      <c r="Z239" s="337">
        <v>40.700000000000003</v>
      </c>
      <c r="AA239" s="336">
        <v>37409</v>
      </c>
      <c r="AB239" s="337" t="s">
        <v>782</v>
      </c>
      <c r="AC239" s="336">
        <v>10608</v>
      </c>
      <c r="AD239" s="337">
        <v>212.3</v>
      </c>
      <c r="AE239" s="336">
        <v>17592</v>
      </c>
      <c r="AF239" s="337" t="s">
        <v>534</v>
      </c>
      <c r="AG239" s="336">
        <v>3187</v>
      </c>
      <c r="AH239" s="337">
        <v>66</v>
      </c>
      <c r="AI239" s="336">
        <v>2136</v>
      </c>
      <c r="AJ239" s="337">
        <v>13.3</v>
      </c>
      <c r="AK239" s="336">
        <v>2540</v>
      </c>
      <c r="AL239" s="337" t="s">
        <v>629</v>
      </c>
      <c r="AM239" s="336">
        <v>7271</v>
      </c>
      <c r="AN239" s="337" t="s">
        <v>860</v>
      </c>
      <c r="AO239" s="336">
        <v>1419</v>
      </c>
      <c r="AP239" s="337" t="s">
        <v>602</v>
      </c>
    </row>
    <row r="240" spans="1:42">
      <c r="B240" s="324" t="s">
        <v>8</v>
      </c>
      <c r="C240" s="336">
        <v>514390</v>
      </c>
      <c r="D240" s="337">
        <v>1.7</v>
      </c>
      <c r="E240" s="336">
        <v>185839</v>
      </c>
      <c r="F240" s="337">
        <v>7.6</v>
      </c>
      <c r="G240" s="336">
        <v>71931</v>
      </c>
      <c r="H240" s="337" t="s">
        <v>876</v>
      </c>
      <c r="I240" s="336">
        <v>45376</v>
      </c>
      <c r="J240" s="337">
        <v>3.6</v>
      </c>
      <c r="K240" s="336">
        <v>13220</v>
      </c>
      <c r="L240" s="337">
        <v>2.5</v>
      </c>
      <c r="M240" s="336">
        <v>8261</v>
      </c>
      <c r="N240" s="337" t="s">
        <v>201</v>
      </c>
      <c r="O240" s="337">
        <v>692</v>
      </c>
      <c r="P240" s="337" t="s">
        <v>636</v>
      </c>
      <c r="Q240" s="336">
        <v>2819</v>
      </c>
      <c r="R240" s="337">
        <v>16.100000000000001</v>
      </c>
      <c r="S240" s="336">
        <v>1741</v>
      </c>
      <c r="T240" s="337" t="s">
        <v>1054</v>
      </c>
      <c r="U240" s="336">
        <v>8027</v>
      </c>
      <c r="V240" s="337">
        <v>26.9</v>
      </c>
      <c r="W240" s="336">
        <v>42709</v>
      </c>
      <c r="X240" s="337">
        <v>7.1</v>
      </c>
      <c r="Y240" s="336">
        <v>7448</v>
      </c>
      <c r="Z240" s="337">
        <v>24</v>
      </c>
      <c r="AA240" s="336">
        <v>81920</v>
      </c>
      <c r="AB240" s="337">
        <v>6.3</v>
      </c>
      <c r="AC240" s="336">
        <v>8827</v>
      </c>
      <c r="AD240" s="337" t="s">
        <v>838</v>
      </c>
      <c r="AE240" s="336">
        <v>14991</v>
      </c>
      <c r="AF240" s="337" t="s">
        <v>994</v>
      </c>
      <c r="AG240" s="336">
        <v>5680</v>
      </c>
      <c r="AH240" s="337" t="s">
        <v>839</v>
      </c>
      <c r="AI240" s="336">
        <v>1898</v>
      </c>
      <c r="AJ240" s="337">
        <v>34.200000000000003</v>
      </c>
      <c r="AK240" s="336">
        <v>2985</v>
      </c>
      <c r="AL240" s="337">
        <v>38.9</v>
      </c>
      <c r="AM240" s="336">
        <v>8265</v>
      </c>
      <c r="AN240" s="337" t="s">
        <v>584</v>
      </c>
      <c r="AO240" s="336">
        <v>1761</v>
      </c>
      <c r="AP240" s="337" t="s">
        <v>828</v>
      </c>
    </row>
    <row r="241" spans="1:42">
      <c r="B241" s="324" t="s">
        <v>9</v>
      </c>
      <c r="C241" s="336">
        <v>256717</v>
      </c>
      <c r="D241" s="337" t="s">
        <v>638</v>
      </c>
      <c r="E241" s="336">
        <v>96980</v>
      </c>
      <c r="F241" s="337" t="s">
        <v>589</v>
      </c>
      <c r="G241" s="336">
        <v>25556</v>
      </c>
      <c r="H241" s="337" t="s">
        <v>519</v>
      </c>
      <c r="I241" s="336">
        <v>19247</v>
      </c>
      <c r="J241" s="337">
        <v>89.1</v>
      </c>
      <c r="K241" s="336">
        <v>7018</v>
      </c>
      <c r="L241" s="337" t="s">
        <v>785</v>
      </c>
      <c r="M241" s="336">
        <v>8984</v>
      </c>
      <c r="N241" s="337" t="s">
        <v>201</v>
      </c>
      <c r="O241" s="337">
        <v>657</v>
      </c>
      <c r="P241" s="337" t="s">
        <v>739</v>
      </c>
      <c r="Q241" s="336">
        <v>1356</v>
      </c>
      <c r="R241" s="337" t="s">
        <v>728</v>
      </c>
      <c r="S241" s="337">
        <v>259</v>
      </c>
      <c r="T241" s="337" t="s">
        <v>976</v>
      </c>
      <c r="U241" s="336">
        <v>1965</v>
      </c>
      <c r="V241" s="337">
        <v>378.1</v>
      </c>
      <c r="W241" s="336">
        <v>29278</v>
      </c>
      <c r="X241" s="337">
        <v>4.8</v>
      </c>
      <c r="Y241" s="336">
        <v>4002</v>
      </c>
      <c r="Z241" s="337" t="s">
        <v>714</v>
      </c>
      <c r="AA241" s="336">
        <v>31265</v>
      </c>
      <c r="AB241" s="337" t="s">
        <v>604</v>
      </c>
      <c r="AC241" s="336">
        <v>8539</v>
      </c>
      <c r="AD241" s="337" t="s">
        <v>839</v>
      </c>
      <c r="AE241" s="336">
        <v>11332</v>
      </c>
      <c r="AF241" s="337" t="s">
        <v>769</v>
      </c>
      <c r="AG241" s="336">
        <v>1510</v>
      </c>
      <c r="AH241" s="337" t="s">
        <v>747</v>
      </c>
      <c r="AI241" s="337">
        <v>790</v>
      </c>
      <c r="AJ241" s="337" t="s">
        <v>828</v>
      </c>
      <c r="AK241" s="336">
        <v>1425</v>
      </c>
      <c r="AL241" s="337">
        <v>17.2</v>
      </c>
      <c r="AM241" s="336">
        <v>5434</v>
      </c>
      <c r="AN241" s="337" t="s">
        <v>917</v>
      </c>
      <c r="AO241" s="336">
        <v>1120</v>
      </c>
      <c r="AP241" s="337" t="s">
        <v>812</v>
      </c>
    </row>
    <row r="242" spans="1:42">
      <c r="A242" s="324" t="s">
        <v>1234</v>
      </c>
      <c r="B242" s="324" t="s">
        <v>1215</v>
      </c>
      <c r="C242" s="336">
        <v>309378</v>
      </c>
      <c r="D242" s="337">
        <v>25.8</v>
      </c>
      <c r="E242" s="336">
        <v>106569</v>
      </c>
      <c r="F242" s="337">
        <v>7.8</v>
      </c>
      <c r="G242" s="336">
        <v>32585</v>
      </c>
      <c r="H242" s="337" t="s">
        <v>581</v>
      </c>
      <c r="I242" s="336">
        <v>32532</v>
      </c>
      <c r="J242" s="337" t="s">
        <v>201</v>
      </c>
      <c r="K242" s="336">
        <v>12955</v>
      </c>
      <c r="L242" s="337" t="s">
        <v>556</v>
      </c>
      <c r="M242" s="336">
        <v>17644</v>
      </c>
      <c r="N242" s="337" t="s">
        <v>201</v>
      </c>
      <c r="O242" s="337">
        <v>747</v>
      </c>
      <c r="P242" s="337" t="s">
        <v>686</v>
      </c>
      <c r="Q242" s="336">
        <v>2795</v>
      </c>
      <c r="R242" s="337">
        <v>10.3</v>
      </c>
      <c r="S242" s="336">
        <v>1476</v>
      </c>
      <c r="T242" s="337" t="s">
        <v>604</v>
      </c>
      <c r="U242" s="336">
        <v>4066</v>
      </c>
      <c r="V242" s="337">
        <v>7.2</v>
      </c>
      <c r="W242" s="336">
        <v>43871</v>
      </c>
      <c r="X242" s="337">
        <v>42</v>
      </c>
      <c r="Y242" s="336">
        <v>3690</v>
      </c>
      <c r="Z242" s="337" t="s">
        <v>901</v>
      </c>
      <c r="AA242" s="336">
        <v>22062</v>
      </c>
      <c r="AB242" s="337">
        <v>6.5</v>
      </c>
      <c r="AC242" s="336">
        <v>7741</v>
      </c>
      <c r="AD242" s="337" t="s">
        <v>769</v>
      </c>
      <c r="AE242" s="336">
        <v>9162</v>
      </c>
      <c r="AF242" s="337" t="s">
        <v>672</v>
      </c>
      <c r="AG242" s="336">
        <v>1721</v>
      </c>
      <c r="AH242" s="337" t="s">
        <v>1097</v>
      </c>
      <c r="AI242" s="337">
        <v>533</v>
      </c>
      <c r="AJ242" s="337" t="s">
        <v>732</v>
      </c>
      <c r="AK242" s="336">
        <v>1289</v>
      </c>
      <c r="AL242" s="337">
        <v>18</v>
      </c>
      <c r="AM242" s="336">
        <v>6424</v>
      </c>
      <c r="AN242" s="337">
        <v>2.4</v>
      </c>
      <c r="AO242" s="336">
        <v>1516</v>
      </c>
      <c r="AP242" s="337">
        <v>14.3</v>
      </c>
    </row>
    <row r="243" spans="1:42">
      <c r="B243" s="324" t="s">
        <v>0</v>
      </c>
      <c r="C243" s="336">
        <v>214870</v>
      </c>
      <c r="D243" s="337" t="s">
        <v>1098</v>
      </c>
      <c r="E243" s="336">
        <v>77749</v>
      </c>
      <c r="F243" s="337" t="s">
        <v>720</v>
      </c>
      <c r="G243" s="336">
        <v>2092</v>
      </c>
      <c r="H243" s="337" t="s">
        <v>1099</v>
      </c>
      <c r="I243" s="336">
        <v>23204</v>
      </c>
      <c r="J243" s="337" t="s">
        <v>665</v>
      </c>
      <c r="K243" s="336">
        <v>14609</v>
      </c>
      <c r="L243" s="337">
        <v>23.2</v>
      </c>
      <c r="M243" s="337" t="s">
        <v>515</v>
      </c>
      <c r="N243" s="337" t="s">
        <v>671</v>
      </c>
      <c r="O243" s="337">
        <v>666</v>
      </c>
      <c r="P243" s="337">
        <v>17.7</v>
      </c>
      <c r="Q243" s="336">
        <v>2584</v>
      </c>
      <c r="R243" s="337">
        <v>7.4</v>
      </c>
      <c r="S243" s="337">
        <v>609</v>
      </c>
      <c r="T243" s="337" t="s">
        <v>629</v>
      </c>
      <c r="U243" s="336">
        <v>5246</v>
      </c>
      <c r="V243" s="337" t="s">
        <v>777</v>
      </c>
      <c r="W243" s="336">
        <v>29439</v>
      </c>
      <c r="X243" s="337">
        <v>10.5</v>
      </c>
      <c r="Y243" s="336">
        <v>5203</v>
      </c>
      <c r="Z243" s="337">
        <v>20.3</v>
      </c>
      <c r="AA243" s="336">
        <v>20576</v>
      </c>
      <c r="AB243" s="337" t="s">
        <v>581</v>
      </c>
      <c r="AC243" s="336">
        <v>9490</v>
      </c>
      <c r="AD243" s="337">
        <v>3.9</v>
      </c>
      <c r="AE243" s="336">
        <v>12550</v>
      </c>
      <c r="AF243" s="337">
        <v>3.4</v>
      </c>
      <c r="AG243" s="336">
        <v>1681</v>
      </c>
      <c r="AH243" s="337" t="s">
        <v>1100</v>
      </c>
      <c r="AI243" s="337">
        <v>771</v>
      </c>
      <c r="AJ243" s="337" t="s">
        <v>638</v>
      </c>
      <c r="AK243" s="336">
        <v>1430</v>
      </c>
      <c r="AL243" s="337">
        <v>12.7</v>
      </c>
      <c r="AM243" s="336">
        <v>5524</v>
      </c>
      <c r="AN243" s="337" t="s">
        <v>672</v>
      </c>
      <c r="AO243" s="336">
        <v>1447</v>
      </c>
      <c r="AP243" s="337" t="s">
        <v>766</v>
      </c>
    </row>
    <row r="244" spans="1:42">
      <c r="B244" s="324" t="s">
        <v>1</v>
      </c>
      <c r="C244" s="336">
        <v>92738</v>
      </c>
      <c r="D244" s="337" t="s">
        <v>1101</v>
      </c>
      <c r="E244" s="336">
        <v>28996</v>
      </c>
      <c r="F244" s="337" t="s">
        <v>1102</v>
      </c>
      <c r="G244" s="336">
        <v>8673</v>
      </c>
      <c r="H244" s="337" t="s">
        <v>1103</v>
      </c>
      <c r="I244" s="336">
        <v>18364</v>
      </c>
      <c r="J244" s="337" t="s">
        <v>1104</v>
      </c>
      <c r="K244" s="337">
        <v>676</v>
      </c>
      <c r="L244" s="337" t="s">
        <v>1105</v>
      </c>
      <c r="M244" s="337" t="s">
        <v>515</v>
      </c>
      <c r="N244" s="337" t="s">
        <v>671</v>
      </c>
      <c r="O244" s="337">
        <v>807</v>
      </c>
      <c r="P244" s="337" t="s">
        <v>1037</v>
      </c>
      <c r="Q244" s="337">
        <v>270</v>
      </c>
      <c r="R244" s="337" t="s">
        <v>1106</v>
      </c>
      <c r="S244" s="337">
        <v>229</v>
      </c>
      <c r="T244" s="337" t="s">
        <v>1107</v>
      </c>
      <c r="U244" s="337">
        <v>949</v>
      </c>
      <c r="V244" s="337" t="s">
        <v>1108</v>
      </c>
      <c r="W244" s="336">
        <v>19745</v>
      </c>
      <c r="X244" s="337" t="s">
        <v>1109</v>
      </c>
      <c r="Y244" s="337">
        <v>480</v>
      </c>
      <c r="Z244" s="337" t="s">
        <v>1110</v>
      </c>
      <c r="AA244" s="336">
        <v>7506</v>
      </c>
      <c r="AB244" s="337" t="s">
        <v>1111</v>
      </c>
      <c r="AC244" s="337">
        <v>361</v>
      </c>
      <c r="AD244" s="337" t="s">
        <v>1112</v>
      </c>
      <c r="AE244" s="337">
        <v>417</v>
      </c>
      <c r="AF244" s="337" t="s">
        <v>1113</v>
      </c>
      <c r="AG244" s="337">
        <v>170</v>
      </c>
      <c r="AH244" s="337" t="s">
        <v>1114</v>
      </c>
      <c r="AI244" s="337">
        <v>95</v>
      </c>
      <c r="AJ244" s="337" t="s">
        <v>1115</v>
      </c>
      <c r="AK244" s="337">
        <v>158</v>
      </c>
      <c r="AL244" s="337" t="s">
        <v>1116</v>
      </c>
      <c r="AM244" s="336">
        <v>4515</v>
      </c>
      <c r="AN244" s="337" t="s">
        <v>995</v>
      </c>
      <c r="AO244" s="337">
        <v>327</v>
      </c>
      <c r="AP244" s="337" t="s">
        <v>1117</v>
      </c>
    </row>
    <row r="245" spans="1:42">
      <c r="B245" s="324" t="s">
        <v>414</v>
      </c>
      <c r="C245" s="336">
        <v>15150</v>
      </c>
      <c r="D245" s="337" t="s">
        <v>1118</v>
      </c>
      <c r="E245" s="336">
        <v>3357</v>
      </c>
      <c r="F245" s="337" t="s">
        <v>1119</v>
      </c>
      <c r="G245" s="336">
        <v>3628</v>
      </c>
      <c r="H245" s="337" t="s">
        <v>1120</v>
      </c>
      <c r="I245" s="336">
        <v>4592</v>
      </c>
      <c r="J245" s="337" t="s">
        <v>1121</v>
      </c>
      <c r="K245" s="337" t="s">
        <v>515</v>
      </c>
      <c r="L245" s="337" t="s">
        <v>671</v>
      </c>
      <c r="M245" s="337" t="s">
        <v>515</v>
      </c>
      <c r="N245" s="337" t="s">
        <v>671</v>
      </c>
      <c r="O245" s="337">
        <v>138</v>
      </c>
      <c r="P245" s="337" t="s">
        <v>1122</v>
      </c>
      <c r="Q245" s="337" t="s">
        <v>673</v>
      </c>
      <c r="R245" s="337" t="s">
        <v>671</v>
      </c>
      <c r="S245" s="337">
        <v>40</v>
      </c>
      <c r="T245" s="337" t="s">
        <v>1123</v>
      </c>
      <c r="U245" s="337" t="s">
        <v>515</v>
      </c>
      <c r="V245" s="337" t="s">
        <v>671</v>
      </c>
      <c r="W245" s="336">
        <v>1964</v>
      </c>
      <c r="X245" s="337" t="s">
        <v>1124</v>
      </c>
      <c r="Y245" s="337">
        <v>39</v>
      </c>
      <c r="Z245" s="337" t="s">
        <v>1125</v>
      </c>
      <c r="AA245" s="336">
        <v>1027</v>
      </c>
      <c r="AB245" s="337" t="s">
        <v>1126</v>
      </c>
      <c r="AC245" s="337" t="s">
        <v>515</v>
      </c>
      <c r="AD245" s="337" t="s">
        <v>671</v>
      </c>
      <c r="AE245" s="337" t="s">
        <v>515</v>
      </c>
      <c r="AF245" s="337" t="s">
        <v>671</v>
      </c>
      <c r="AG245" s="337" t="s">
        <v>515</v>
      </c>
      <c r="AH245" s="337" t="s">
        <v>671</v>
      </c>
      <c r="AI245" s="337" t="s">
        <v>515</v>
      </c>
      <c r="AJ245" s="337" t="s">
        <v>671</v>
      </c>
      <c r="AK245" s="337" t="s">
        <v>515</v>
      </c>
      <c r="AL245" s="337" t="s">
        <v>671</v>
      </c>
      <c r="AM245" s="337">
        <v>341</v>
      </c>
      <c r="AN245" s="337" t="s">
        <v>1127</v>
      </c>
      <c r="AO245" s="337">
        <v>24</v>
      </c>
      <c r="AP245" s="337" t="s">
        <v>1119</v>
      </c>
    </row>
    <row r="246" spans="1:42">
      <c r="B246" s="324" t="s">
        <v>3</v>
      </c>
      <c r="C246" s="336">
        <v>12953</v>
      </c>
      <c r="D246" s="337" t="s">
        <v>1128</v>
      </c>
      <c r="E246" s="336">
        <v>1244</v>
      </c>
      <c r="F246" s="337" t="s">
        <v>1129</v>
      </c>
      <c r="G246" s="337" t="s">
        <v>515</v>
      </c>
      <c r="H246" s="337" t="s">
        <v>671</v>
      </c>
      <c r="I246" s="337" t="s">
        <v>515</v>
      </c>
      <c r="J246" s="337" t="s">
        <v>671</v>
      </c>
      <c r="K246" s="337" t="s">
        <v>515</v>
      </c>
      <c r="L246" s="337" t="s">
        <v>671</v>
      </c>
      <c r="M246" s="337" t="s">
        <v>515</v>
      </c>
      <c r="N246" s="337" t="s">
        <v>671</v>
      </c>
      <c r="O246" s="337" t="s">
        <v>515</v>
      </c>
      <c r="P246" s="337" t="s">
        <v>671</v>
      </c>
      <c r="Q246" s="337" t="s">
        <v>673</v>
      </c>
      <c r="R246" s="337" t="s">
        <v>671</v>
      </c>
      <c r="S246" s="337" t="s">
        <v>515</v>
      </c>
      <c r="T246" s="337" t="s">
        <v>671</v>
      </c>
      <c r="U246" s="337" t="s">
        <v>515</v>
      </c>
      <c r="V246" s="337" t="s">
        <v>671</v>
      </c>
      <c r="W246" s="336">
        <v>11164</v>
      </c>
      <c r="X246" s="337" t="s">
        <v>1130</v>
      </c>
      <c r="Y246" s="337" t="s">
        <v>515</v>
      </c>
      <c r="Z246" s="337" t="s">
        <v>671</v>
      </c>
      <c r="AA246" s="337">
        <v>355</v>
      </c>
      <c r="AB246" s="337" t="s">
        <v>1129</v>
      </c>
      <c r="AC246" s="337" t="s">
        <v>515</v>
      </c>
      <c r="AD246" s="337" t="s">
        <v>671</v>
      </c>
      <c r="AE246" s="337" t="s">
        <v>515</v>
      </c>
      <c r="AF246" s="337" t="s">
        <v>671</v>
      </c>
      <c r="AG246" s="337" t="s">
        <v>515</v>
      </c>
      <c r="AH246" s="337" t="s">
        <v>671</v>
      </c>
      <c r="AI246" s="337" t="s">
        <v>515</v>
      </c>
      <c r="AJ246" s="337" t="s">
        <v>671</v>
      </c>
      <c r="AK246" s="337" t="s">
        <v>515</v>
      </c>
      <c r="AL246" s="337" t="s">
        <v>671</v>
      </c>
      <c r="AM246" s="337" t="s">
        <v>515</v>
      </c>
      <c r="AN246" s="337" t="s">
        <v>671</v>
      </c>
      <c r="AO246" s="337">
        <v>190</v>
      </c>
      <c r="AP246" s="337" t="s">
        <v>1106</v>
      </c>
    </row>
    <row r="247" spans="1:42">
      <c r="B247" s="324" t="s">
        <v>4</v>
      </c>
      <c r="C247" s="336">
        <v>100707</v>
      </c>
      <c r="D247" s="337" t="s">
        <v>1131</v>
      </c>
      <c r="E247" s="336">
        <v>15266</v>
      </c>
      <c r="F247" s="337" t="s">
        <v>1117</v>
      </c>
      <c r="G247" s="336">
        <v>11060</v>
      </c>
      <c r="H247" s="337" t="s">
        <v>939</v>
      </c>
      <c r="I247" s="336">
        <v>21907</v>
      </c>
      <c r="J247" s="337" t="s">
        <v>1012</v>
      </c>
      <c r="K247" s="336">
        <v>12236</v>
      </c>
      <c r="L247" s="337" t="s">
        <v>985</v>
      </c>
      <c r="M247" s="336">
        <v>1290</v>
      </c>
      <c r="N247" s="337" t="s">
        <v>1132</v>
      </c>
      <c r="O247" s="337">
        <v>212</v>
      </c>
      <c r="P247" s="337" t="s">
        <v>1086</v>
      </c>
      <c r="Q247" s="336">
        <v>2454</v>
      </c>
      <c r="R247" s="337">
        <v>9.5</v>
      </c>
      <c r="S247" s="337">
        <v>449</v>
      </c>
      <c r="T247" s="337" t="s">
        <v>1133</v>
      </c>
      <c r="U247" s="336">
        <v>2202</v>
      </c>
      <c r="V247" s="337" t="s">
        <v>1134</v>
      </c>
      <c r="W247" s="336">
        <v>16782</v>
      </c>
      <c r="X247" s="337" t="s">
        <v>1018</v>
      </c>
      <c r="Y247" s="336">
        <v>1644</v>
      </c>
      <c r="Z247" s="337" t="s">
        <v>1135</v>
      </c>
      <c r="AA247" s="336">
        <v>4739</v>
      </c>
      <c r="AB247" s="337" t="s">
        <v>1136</v>
      </c>
      <c r="AC247" s="336">
        <v>2853</v>
      </c>
      <c r="AD247" s="337" t="s">
        <v>1137</v>
      </c>
      <c r="AE247" s="336">
        <v>1916</v>
      </c>
      <c r="AF247" s="337" t="s">
        <v>1138</v>
      </c>
      <c r="AG247" s="337">
        <v>793</v>
      </c>
      <c r="AH247" s="337" t="s">
        <v>1139</v>
      </c>
      <c r="AI247" s="337">
        <v>533</v>
      </c>
      <c r="AJ247" s="337" t="s">
        <v>1140</v>
      </c>
      <c r="AK247" s="337">
        <v>686</v>
      </c>
      <c r="AL247" s="337" t="s">
        <v>1089</v>
      </c>
      <c r="AM247" s="336">
        <v>3277</v>
      </c>
      <c r="AN247" s="337" t="s">
        <v>941</v>
      </c>
      <c r="AO247" s="337">
        <v>408</v>
      </c>
      <c r="AP247" s="337" t="s">
        <v>1050</v>
      </c>
    </row>
    <row r="248" spans="1:42">
      <c r="B248" s="324" t="s">
        <v>5</v>
      </c>
      <c r="C248" s="336">
        <v>157412</v>
      </c>
      <c r="D248" s="337" t="s">
        <v>998</v>
      </c>
      <c r="E248" s="336">
        <v>26673</v>
      </c>
      <c r="F248" s="337" t="s">
        <v>1141</v>
      </c>
      <c r="G248" s="336">
        <v>11729</v>
      </c>
      <c r="H248" s="337" t="s">
        <v>669</v>
      </c>
      <c r="I248" s="336">
        <v>16388</v>
      </c>
      <c r="J248" s="337" t="s">
        <v>922</v>
      </c>
      <c r="K248" s="336">
        <v>15577</v>
      </c>
      <c r="L248" s="337" t="s">
        <v>680</v>
      </c>
      <c r="M248" s="336">
        <v>11910</v>
      </c>
      <c r="N248" s="337">
        <v>35.200000000000003</v>
      </c>
      <c r="O248" s="337">
        <v>193</v>
      </c>
      <c r="P248" s="337" t="s">
        <v>1142</v>
      </c>
      <c r="Q248" s="336">
        <v>2804</v>
      </c>
      <c r="R248" s="337">
        <v>35.5</v>
      </c>
      <c r="S248" s="337">
        <v>393</v>
      </c>
      <c r="T248" s="337" t="s">
        <v>1119</v>
      </c>
      <c r="U248" s="336">
        <v>7319</v>
      </c>
      <c r="V248" s="337">
        <v>43.3</v>
      </c>
      <c r="W248" s="336">
        <v>26362</v>
      </c>
      <c r="X248" s="337" t="s">
        <v>1013</v>
      </c>
      <c r="Y248" s="336">
        <v>5037</v>
      </c>
      <c r="Z248" s="337" t="s">
        <v>1143</v>
      </c>
      <c r="AA248" s="336">
        <v>6630</v>
      </c>
      <c r="AB248" s="337" t="s">
        <v>1144</v>
      </c>
      <c r="AC248" s="336">
        <v>7363</v>
      </c>
      <c r="AD248" s="337" t="s">
        <v>1016</v>
      </c>
      <c r="AE248" s="336">
        <v>10642</v>
      </c>
      <c r="AF248" s="337" t="s">
        <v>1145</v>
      </c>
      <c r="AG248" s="337">
        <v>922</v>
      </c>
      <c r="AH248" s="337" t="s">
        <v>697</v>
      </c>
      <c r="AI248" s="336">
        <v>1099</v>
      </c>
      <c r="AJ248" s="337" t="s">
        <v>799</v>
      </c>
      <c r="AK248" s="337">
        <v>891</v>
      </c>
      <c r="AL248" s="337" t="s">
        <v>1146</v>
      </c>
      <c r="AM248" s="336">
        <v>4683</v>
      </c>
      <c r="AN248" s="337" t="s">
        <v>887</v>
      </c>
      <c r="AO248" s="337">
        <v>797</v>
      </c>
      <c r="AP248" s="337" t="s">
        <v>1147</v>
      </c>
    </row>
    <row r="249" spans="1:42">
      <c r="B249" s="324" t="s">
        <v>6</v>
      </c>
      <c r="C249" s="336">
        <v>235534</v>
      </c>
      <c r="D249" s="337" t="s">
        <v>781</v>
      </c>
      <c r="E249" s="336">
        <v>33652</v>
      </c>
      <c r="F249" s="337" t="s">
        <v>1145</v>
      </c>
      <c r="G249" s="336">
        <v>16360</v>
      </c>
      <c r="H249" s="337" t="s">
        <v>1148</v>
      </c>
      <c r="I249" s="336">
        <v>13883</v>
      </c>
      <c r="J249" s="337" t="s">
        <v>1149</v>
      </c>
      <c r="K249" s="336">
        <v>17877</v>
      </c>
      <c r="L249" s="337" t="s">
        <v>774</v>
      </c>
      <c r="M249" s="336">
        <v>15658</v>
      </c>
      <c r="N249" s="337">
        <v>5.3</v>
      </c>
      <c r="O249" s="337">
        <v>408</v>
      </c>
      <c r="P249" s="337" t="s">
        <v>1150</v>
      </c>
      <c r="Q249" s="336">
        <v>2373</v>
      </c>
      <c r="R249" s="337" t="s">
        <v>552</v>
      </c>
      <c r="S249" s="336">
        <v>4687</v>
      </c>
      <c r="T249" s="337" t="s">
        <v>1151</v>
      </c>
      <c r="U249" s="336">
        <v>6500</v>
      </c>
      <c r="V249" s="337" t="s">
        <v>703</v>
      </c>
      <c r="W249" s="336">
        <v>70717</v>
      </c>
      <c r="X249" s="337" t="s">
        <v>925</v>
      </c>
      <c r="Y249" s="336">
        <v>7804</v>
      </c>
      <c r="Z249" s="337" t="s">
        <v>1090</v>
      </c>
      <c r="AA249" s="336">
        <v>6365</v>
      </c>
      <c r="AB249" s="337" t="s">
        <v>1152</v>
      </c>
      <c r="AC249" s="336">
        <v>8814</v>
      </c>
      <c r="AD249" s="337" t="s">
        <v>654</v>
      </c>
      <c r="AE249" s="336">
        <v>19912</v>
      </c>
      <c r="AF249" s="337" t="s">
        <v>1153</v>
      </c>
      <c r="AG249" s="336">
        <v>1058</v>
      </c>
      <c r="AH249" s="337" t="s">
        <v>1154</v>
      </c>
      <c r="AI249" s="336">
        <v>1567</v>
      </c>
      <c r="AJ249" s="337" t="s">
        <v>982</v>
      </c>
      <c r="AK249" s="337">
        <v>825</v>
      </c>
      <c r="AL249" s="337" t="s">
        <v>1155</v>
      </c>
      <c r="AM249" s="336">
        <v>6247</v>
      </c>
      <c r="AN249" s="337" t="s">
        <v>850</v>
      </c>
      <c r="AO249" s="337">
        <v>827</v>
      </c>
      <c r="AP249" s="337" t="s">
        <v>1156</v>
      </c>
    </row>
    <row r="250" spans="1:42">
      <c r="B250" s="324" t="s">
        <v>7</v>
      </c>
      <c r="C250" s="336">
        <v>203397</v>
      </c>
      <c r="D250" s="337" t="s">
        <v>1157</v>
      </c>
      <c r="E250" s="336">
        <v>42347</v>
      </c>
      <c r="F250" s="337" t="s">
        <v>1158</v>
      </c>
      <c r="G250" s="336">
        <v>20343</v>
      </c>
      <c r="H250" s="337" t="s">
        <v>736</v>
      </c>
      <c r="I250" s="336">
        <v>30168</v>
      </c>
      <c r="J250" s="337">
        <v>13.6</v>
      </c>
      <c r="K250" s="336">
        <v>14998</v>
      </c>
      <c r="L250" s="337" t="s">
        <v>765</v>
      </c>
      <c r="M250" s="336">
        <v>2391</v>
      </c>
      <c r="N250" s="337" t="s">
        <v>1159</v>
      </c>
      <c r="O250" s="337">
        <v>580</v>
      </c>
      <c r="P250" s="337" t="s">
        <v>945</v>
      </c>
      <c r="Q250" s="336">
        <v>1914</v>
      </c>
      <c r="R250" s="337" t="s">
        <v>742</v>
      </c>
      <c r="S250" s="336">
        <v>4105</v>
      </c>
      <c r="T250" s="337">
        <v>108.1</v>
      </c>
      <c r="U250" s="336">
        <v>1771</v>
      </c>
      <c r="V250" s="337" t="s">
        <v>759</v>
      </c>
      <c r="W250" s="336">
        <v>43468</v>
      </c>
      <c r="X250" s="337" t="s">
        <v>629</v>
      </c>
      <c r="Y250" s="336">
        <v>4412</v>
      </c>
      <c r="Z250" s="337" t="s">
        <v>1013</v>
      </c>
      <c r="AA250" s="336">
        <v>9805</v>
      </c>
      <c r="AB250" s="337" t="s">
        <v>1160</v>
      </c>
      <c r="AC250" s="336">
        <v>7942</v>
      </c>
      <c r="AD250" s="337" t="s">
        <v>938</v>
      </c>
      <c r="AE250" s="336">
        <v>6749</v>
      </c>
      <c r="AF250" s="337" t="s">
        <v>1161</v>
      </c>
      <c r="AG250" s="336">
        <v>1557</v>
      </c>
      <c r="AH250" s="337" t="s">
        <v>1162</v>
      </c>
      <c r="AI250" s="337">
        <v>870</v>
      </c>
      <c r="AJ250" s="337" t="s">
        <v>533</v>
      </c>
      <c r="AK250" s="336">
        <v>1396</v>
      </c>
      <c r="AL250" s="337" t="s">
        <v>979</v>
      </c>
      <c r="AM250" s="336">
        <v>7647</v>
      </c>
      <c r="AN250" s="337">
        <v>11.4</v>
      </c>
      <c r="AO250" s="337">
        <v>934</v>
      </c>
      <c r="AP250" s="337" t="s">
        <v>898</v>
      </c>
    </row>
    <row r="251" spans="1:42">
      <c r="B251" s="324" t="s">
        <v>10</v>
      </c>
      <c r="C251" s="336">
        <v>229910</v>
      </c>
      <c r="D251" s="337" t="s">
        <v>906</v>
      </c>
      <c r="E251" s="336">
        <v>55533</v>
      </c>
      <c r="F251" s="337" t="s">
        <v>1163</v>
      </c>
      <c r="G251" s="336">
        <v>23226</v>
      </c>
      <c r="H251" s="337" t="s">
        <v>938</v>
      </c>
      <c r="I251" s="336">
        <v>31730</v>
      </c>
      <c r="J251" s="337" t="s">
        <v>994</v>
      </c>
      <c r="K251" s="336">
        <v>12402</v>
      </c>
      <c r="L251" s="337" t="s">
        <v>1164</v>
      </c>
      <c r="M251" s="336">
        <v>4663</v>
      </c>
      <c r="N251" s="337" t="s">
        <v>989</v>
      </c>
      <c r="O251" s="337">
        <v>238</v>
      </c>
      <c r="P251" s="337" t="s">
        <v>1165</v>
      </c>
      <c r="Q251" s="336">
        <v>3525</v>
      </c>
      <c r="R251" s="337">
        <v>58</v>
      </c>
      <c r="S251" s="337" t="s">
        <v>515</v>
      </c>
      <c r="T251" s="337" t="s">
        <v>671</v>
      </c>
      <c r="U251" s="336">
        <v>3856</v>
      </c>
      <c r="V251" s="337" t="s">
        <v>1166</v>
      </c>
      <c r="W251" s="336">
        <v>44801</v>
      </c>
      <c r="X251" s="337">
        <v>18.3</v>
      </c>
      <c r="Y251" s="336">
        <v>5284</v>
      </c>
      <c r="Z251" s="337" t="s">
        <v>1055</v>
      </c>
      <c r="AA251" s="336">
        <v>13693</v>
      </c>
      <c r="AB251" s="337" t="s">
        <v>1167</v>
      </c>
      <c r="AC251" s="336">
        <v>7665</v>
      </c>
      <c r="AD251" s="337" t="s">
        <v>857</v>
      </c>
      <c r="AE251" s="336">
        <v>10165</v>
      </c>
      <c r="AF251" s="337" t="s">
        <v>1031</v>
      </c>
      <c r="AG251" s="336">
        <v>2251</v>
      </c>
      <c r="AH251" s="337" t="s">
        <v>762</v>
      </c>
      <c r="AI251" s="336">
        <v>2416</v>
      </c>
      <c r="AJ251" s="337">
        <v>13.1</v>
      </c>
      <c r="AK251" s="336">
        <v>1245</v>
      </c>
      <c r="AL251" s="337" t="s">
        <v>1168</v>
      </c>
      <c r="AM251" s="336">
        <v>6343</v>
      </c>
      <c r="AN251" s="337" t="s">
        <v>726</v>
      </c>
      <c r="AO251" s="337">
        <v>874</v>
      </c>
      <c r="AP251" s="337" t="s">
        <v>1157</v>
      </c>
    </row>
    <row r="252" spans="1:42">
      <c r="B252" s="324" t="s">
        <v>8</v>
      </c>
      <c r="C252" s="336">
        <v>332604</v>
      </c>
      <c r="D252" s="337" t="s">
        <v>1022</v>
      </c>
      <c r="E252" s="336">
        <v>83871</v>
      </c>
      <c r="F252" s="337" t="s">
        <v>1169</v>
      </c>
      <c r="G252" s="336">
        <v>51883</v>
      </c>
      <c r="H252" s="337" t="s">
        <v>675</v>
      </c>
      <c r="I252" s="336">
        <v>32221</v>
      </c>
      <c r="J252" s="337" t="s">
        <v>1170</v>
      </c>
      <c r="K252" s="336">
        <v>12847</v>
      </c>
      <c r="L252" s="337" t="s">
        <v>563</v>
      </c>
      <c r="M252" s="336">
        <v>7715</v>
      </c>
      <c r="N252" s="337" t="s">
        <v>632</v>
      </c>
      <c r="O252" s="337">
        <v>379</v>
      </c>
      <c r="P252" s="337" t="s">
        <v>949</v>
      </c>
      <c r="Q252" s="336">
        <v>3337</v>
      </c>
      <c r="R252" s="337">
        <v>18.399999999999999</v>
      </c>
      <c r="S252" s="337" t="s">
        <v>515</v>
      </c>
      <c r="T252" s="337" t="s">
        <v>671</v>
      </c>
      <c r="U252" s="336">
        <v>4991</v>
      </c>
      <c r="V252" s="337" t="s">
        <v>758</v>
      </c>
      <c r="W252" s="336">
        <v>49522</v>
      </c>
      <c r="X252" s="337">
        <v>16</v>
      </c>
      <c r="Y252" s="336">
        <v>6017</v>
      </c>
      <c r="Z252" s="337" t="s">
        <v>749</v>
      </c>
      <c r="AA252" s="336">
        <v>45677</v>
      </c>
      <c r="AB252" s="337" t="s">
        <v>1171</v>
      </c>
      <c r="AC252" s="336">
        <v>7203</v>
      </c>
      <c r="AD252" s="337" t="s">
        <v>969</v>
      </c>
      <c r="AE252" s="336">
        <v>11724</v>
      </c>
      <c r="AF252" s="337" t="s">
        <v>720</v>
      </c>
      <c r="AG252" s="336">
        <v>2427</v>
      </c>
      <c r="AH252" s="337" t="s">
        <v>1172</v>
      </c>
      <c r="AI252" s="336">
        <v>1778</v>
      </c>
      <c r="AJ252" s="337" t="s">
        <v>672</v>
      </c>
      <c r="AK252" s="336">
        <v>1327</v>
      </c>
      <c r="AL252" s="337" t="s">
        <v>1173</v>
      </c>
      <c r="AM252" s="336">
        <v>8455</v>
      </c>
      <c r="AN252" s="337">
        <v>2.2999999999999998</v>
      </c>
      <c r="AO252" s="336">
        <v>1230</v>
      </c>
      <c r="AP252" s="337" t="s">
        <v>1036</v>
      </c>
    </row>
    <row r="253" spans="1:42">
      <c r="B253" s="324" t="s">
        <v>9</v>
      </c>
      <c r="C253" s="336">
        <v>121704</v>
      </c>
      <c r="D253" s="337" t="s">
        <v>1014</v>
      </c>
      <c r="E253" s="336">
        <v>31043</v>
      </c>
      <c r="F253" s="337" t="s">
        <v>983</v>
      </c>
      <c r="G253" s="336">
        <v>14835</v>
      </c>
      <c r="H253" s="337" t="s">
        <v>1174</v>
      </c>
      <c r="I253" s="336">
        <v>14139</v>
      </c>
      <c r="J253" s="337" t="s">
        <v>850</v>
      </c>
      <c r="K253" s="336">
        <v>5301</v>
      </c>
      <c r="L253" s="337" t="s">
        <v>588</v>
      </c>
      <c r="M253" s="336">
        <v>1480</v>
      </c>
      <c r="N253" s="337" t="s">
        <v>1175</v>
      </c>
      <c r="O253" s="337">
        <v>289</v>
      </c>
      <c r="P253" s="337" t="s">
        <v>1176</v>
      </c>
      <c r="Q253" s="336">
        <v>1557</v>
      </c>
      <c r="R253" s="337">
        <v>14.8</v>
      </c>
      <c r="S253" s="337" t="s">
        <v>515</v>
      </c>
      <c r="T253" s="337" t="s">
        <v>671</v>
      </c>
      <c r="U253" s="337">
        <v>633</v>
      </c>
      <c r="V253" s="337" t="s">
        <v>1079</v>
      </c>
      <c r="W253" s="336">
        <v>19829</v>
      </c>
      <c r="X253" s="337" t="s">
        <v>1076</v>
      </c>
      <c r="Y253" s="336">
        <v>2617</v>
      </c>
      <c r="Z253" s="337" t="s">
        <v>905</v>
      </c>
      <c r="AA253" s="336">
        <v>11860</v>
      </c>
      <c r="AB253" s="337" t="s">
        <v>1163</v>
      </c>
      <c r="AC253" s="336">
        <v>5897</v>
      </c>
      <c r="AD253" s="337" t="s">
        <v>666</v>
      </c>
      <c r="AE253" s="336">
        <v>4099</v>
      </c>
      <c r="AF253" s="337" t="s">
        <v>1160</v>
      </c>
      <c r="AG253" s="336">
        <v>1019</v>
      </c>
      <c r="AH253" s="337" t="s">
        <v>567</v>
      </c>
      <c r="AI253" s="337">
        <v>635</v>
      </c>
      <c r="AJ253" s="337" t="s">
        <v>595</v>
      </c>
      <c r="AK253" s="337">
        <v>853</v>
      </c>
      <c r="AL253" s="337" t="s">
        <v>961</v>
      </c>
      <c r="AM253" s="336">
        <v>4646</v>
      </c>
      <c r="AN253" s="337" t="s">
        <v>823</v>
      </c>
      <c r="AO253" s="337">
        <v>972</v>
      </c>
      <c r="AP253" s="337" t="s">
        <v>812</v>
      </c>
    </row>
    <row r="254" spans="1:42">
      <c r="A254" s="324" t="s">
        <v>1235</v>
      </c>
      <c r="B254" s="324" t="s">
        <v>1215</v>
      </c>
      <c r="C254" s="336">
        <v>86253</v>
      </c>
      <c r="D254" s="337" t="s">
        <v>1177</v>
      </c>
      <c r="E254" s="336">
        <v>16093</v>
      </c>
      <c r="F254" s="337" t="s">
        <v>1135</v>
      </c>
      <c r="G254" s="336">
        <v>14005</v>
      </c>
      <c r="H254" s="337" t="s">
        <v>992</v>
      </c>
      <c r="I254" s="336">
        <v>13318</v>
      </c>
      <c r="J254" s="337" t="s">
        <v>919</v>
      </c>
      <c r="K254" s="336">
        <v>5552</v>
      </c>
      <c r="L254" s="337" t="s">
        <v>1090</v>
      </c>
      <c r="M254" s="336">
        <v>5008</v>
      </c>
      <c r="N254" s="337" t="s">
        <v>1178</v>
      </c>
      <c r="O254" s="337">
        <v>257</v>
      </c>
      <c r="P254" s="337" t="s">
        <v>980</v>
      </c>
      <c r="Q254" s="336">
        <v>2489</v>
      </c>
      <c r="R254" s="337" t="s">
        <v>600</v>
      </c>
      <c r="S254" s="337" t="s">
        <v>515</v>
      </c>
      <c r="T254" s="337" t="s">
        <v>671</v>
      </c>
      <c r="U254" s="337">
        <v>819</v>
      </c>
      <c r="V254" s="337" t="s">
        <v>811</v>
      </c>
      <c r="W254" s="336">
        <v>2672</v>
      </c>
      <c r="X254" s="337" t="s">
        <v>1151</v>
      </c>
      <c r="Y254" s="336">
        <v>1973</v>
      </c>
      <c r="Z254" s="337" t="s">
        <v>1056</v>
      </c>
      <c r="AA254" s="336">
        <v>4364</v>
      </c>
      <c r="AB254" s="337" t="s">
        <v>1179</v>
      </c>
      <c r="AC254" s="336">
        <v>5208</v>
      </c>
      <c r="AD254" s="337" t="s">
        <v>1028</v>
      </c>
      <c r="AE254" s="336">
        <v>7870</v>
      </c>
      <c r="AF254" s="337" t="s">
        <v>336</v>
      </c>
      <c r="AG254" s="336">
        <v>1467</v>
      </c>
      <c r="AH254" s="337" t="s">
        <v>577</v>
      </c>
      <c r="AI254" s="337">
        <v>303</v>
      </c>
      <c r="AJ254" s="337" t="s">
        <v>908</v>
      </c>
      <c r="AK254" s="337">
        <v>665</v>
      </c>
      <c r="AL254" s="337" t="s">
        <v>925</v>
      </c>
      <c r="AM254" s="336">
        <v>3582</v>
      </c>
      <c r="AN254" s="337" t="s">
        <v>1171</v>
      </c>
      <c r="AO254" s="337">
        <v>608</v>
      </c>
      <c r="AP254" s="337" t="s">
        <v>1155</v>
      </c>
    </row>
    <row r="255" spans="1:42">
      <c r="B255" s="324" t="s">
        <v>0</v>
      </c>
      <c r="C255" s="336">
        <v>123197</v>
      </c>
      <c r="D255" s="337" t="s">
        <v>1029</v>
      </c>
      <c r="E255" s="336">
        <v>26405</v>
      </c>
      <c r="F255" s="337" t="s">
        <v>1100</v>
      </c>
      <c r="G255" s="336">
        <v>3784</v>
      </c>
      <c r="H255" s="337">
        <v>80.900000000000006</v>
      </c>
      <c r="I255" s="336">
        <v>23545</v>
      </c>
      <c r="J255" s="337">
        <v>1.5</v>
      </c>
      <c r="K255" s="336">
        <v>9012</v>
      </c>
      <c r="L255" s="337" t="s">
        <v>841</v>
      </c>
      <c r="M255" s="336">
        <v>2596</v>
      </c>
      <c r="N255" s="337" t="s">
        <v>201</v>
      </c>
      <c r="O255" s="337">
        <v>239</v>
      </c>
      <c r="P255" s="337" t="s">
        <v>1024</v>
      </c>
      <c r="Q255" s="336">
        <v>3160</v>
      </c>
      <c r="R255" s="337">
        <v>22.3</v>
      </c>
      <c r="S255" s="337" t="s">
        <v>515</v>
      </c>
      <c r="T255" s="337" t="s">
        <v>671</v>
      </c>
      <c r="U255" s="336">
        <v>2506</v>
      </c>
      <c r="V255" s="337" t="s">
        <v>1180</v>
      </c>
      <c r="W255" s="336">
        <v>16832</v>
      </c>
      <c r="X255" s="337" t="s">
        <v>1140</v>
      </c>
      <c r="Y255" s="336">
        <v>2877</v>
      </c>
      <c r="Z255" s="337" t="s">
        <v>970</v>
      </c>
      <c r="AA255" s="336">
        <v>8186</v>
      </c>
      <c r="AB255" s="337" t="s">
        <v>939</v>
      </c>
      <c r="AC255" s="336">
        <v>5942</v>
      </c>
      <c r="AD255" s="337" t="s">
        <v>554</v>
      </c>
      <c r="AE255" s="336">
        <v>6111</v>
      </c>
      <c r="AF255" s="337" t="s">
        <v>1068</v>
      </c>
      <c r="AG255" s="336">
        <v>2023</v>
      </c>
      <c r="AH255" s="337">
        <v>20.3</v>
      </c>
      <c r="AI255" s="337">
        <v>539</v>
      </c>
      <c r="AJ255" s="337" t="s">
        <v>901</v>
      </c>
      <c r="AK255" s="337">
        <v>579</v>
      </c>
      <c r="AL255" s="337" t="s">
        <v>1181</v>
      </c>
      <c r="AM255" s="336">
        <v>7891</v>
      </c>
      <c r="AN255" s="337">
        <v>42.8</v>
      </c>
      <c r="AO255" s="337">
        <v>970</v>
      </c>
      <c r="AP255" s="337" t="s">
        <v>835</v>
      </c>
    </row>
    <row r="256" spans="1:42">
      <c r="B256" s="324" t="s">
        <v>1</v>
      </c>
      <c r="C256" s="336">
        <v>212111</v>
      </c>
      <c r="D256" s="337">
        <v>128.69999999999999</v>
      </c>
      <c r="E256" s="336">
        <v>54687</v>
      </c>
      <c r="F256" s="337">
        <v>88.6</v>
      </c>
      <c r="G256" s="336">
        <v>15993</v>
      </c>
      <c r="H256" s="337">
        <v>84.4</v>
      </c>
      <c r="I256" s="336">
        <v>35599</v>
      </c>
      <c r="J256" s="337">
        <v>93.9</v>
      </c>
      <c r="K256" s="336">
        <v>15053</v>
      </c>
      <c r="L256" s="337">
        <v>2126.8000000000002</v>
      </c>
      <c r="M256" s="337" t="s">
        <v>515</v>
      </c>
      <c r="N256" s="337" t="s">
        <v>201</v>
      </c>
      <c r="O256" s="337">
        <v>770</v>
      </c>
      <c r="P256" s="337" t="s">
        <v>520</v>
      </c>
      <c r="Q256" s="336">
        <v>3584</v>
      </c>
      <c r="R256" s="337">
        <v>1227.4000000000001</v>
      </c>
      <c r="S256" s="337" t="s">
        <v>515</v>
      </c>
      <c r="T256" s="337" t="s">
        <v>671</v>
      </c>
      <c r="U256" s="336">
        <v>4050</v>
      </c>
      <c r="V256" s="337">
        <v>326.8</v>
      </c>
      <c r="W256" s="336">
        <v>29570</v>
      </c>
      <c r="X256" s="337">
        <v>49.8</v>
      </c>
      <c r="Y256" s="336">
        <v>3826</v>
      </c>
      <c r="Z256" s="337">
        <v>697.1</v>
      </c>
      <c r="AA256" s="336">
        <v>16880</v>
      </c>
      <c r="AB256" s="337">
        <v>124.9</v>
      </c>
      <c r="AC256" s="336">
        <v>8200</v>
      </c>
      <c r="AD256" s="337">
        <v>2171.5</v>
      </c>
      <c r="AE256" s="336">
        <v>8821</v>
      </c>
      <c r="AF256" s="337">
        <v>2015.3</v>
      </c>
      <c r="AG256" s="336">
        <v>3027</v>
      </c>
      <c r="AH256" s="337">
        <v>1680.6</v>
      </c>
      <c r="AI256" s="336">
        <v>1029</v>
      </c>
      <c r="AJ256" s="337">
        <v>983.2</v>
      </c>
      <c r="AK256" s="337">
        <v>824</v>
      </c>
      <c r="AL256" s="337">
        <v>421.5</v>
      </c>
      <c r="AM256" s="336">
        <v>8878</v>
      </c>
      <c r="AN256" s="337">
        <v>96.6</v>
      </c>
      <c r="AO256" s="336">
        <v>1320</v>
      </c>
      <c r="AP256" s="337">
        <v>303.7</v>
      </c>
    </row>
    <row r="257" spans="1:42">
      <c r="B257" s="324" t="s">
        <v>414</v>
      </c>
      <c r="C257" s="336">
        <v>126683</v>
      </c>
      <c r="D257" s="337">
        <v>736.2</v>
      </c>
      <c r="E257" s="336">
        <v>28621</v>
      </c>
      <c r="F257" s="337">
        <v>752.6</v>
      </c>
      <c r="G257" s="336">
        <v>10109</v>
      </c>
      <c r="H257" s="337">
        <v>178.6</v>
      </c>
      <c r="I257" s="336">
        <v>23427</v>
      </c>
      <c r="J257" s="337">
        <v>410.2</v>
      </c>
      <c r="K257" s="336">
        <v>8436</v>
      </c>
      <c r="L257" s="337" t="s">
        <v>201</v>
      </c>
      <c r="M257" s="336">
        <v>2852</v>
      </c>
      <c r="N257" s="337" t="s">
        <v>201</v>
      </c>
      <c r="O257" s="337">
        <v>334</v>
      </c>
      <c r="P257" s="337">
        <v>142</v>
      </c>
      <c r="Q257" s="336">
        <v>2301</v>
      </c>
      <c r="R257" s="337" t="s">
        <v>201</v>
      </c>
      <c r="S257" s="337" t="s">
        <v>515</v>
      </c>
      <c r="T257" s="337" t="s">
        <v>671</v>
      </c>
      <c r="U257" s="337">
        <v>881</v>
      </c>
      <c r="V257" s="337" t="s">
        <v>201</v>
      </c>
      <c r="W257" s="336">
        <v>17057</v>
      </c>
      <c r="X257" s="337">
        <v>768.5</v>
      </c>
      <c r="Y257" s="336">
        <v>4812</v>
      </c>
      <c r="Z257" s="337">
        <v>12238.5</v>
      </c>
      <c r="AA257" s="336">
        <v>8639</v>
      </c>
      <c r="AB257" s="337">
        <v>741.2</v>
      </c>
      <c r="AC257" s="336">
        <v>4962</v>
      </c>
      <c r="AD257" s="337" t="s">
        <v>201</v>
      </c>
      <c r="AE257" s="336">
        <v>4609</v>
      </c>
      <c r="AF257" s="337" t="s">
        <v>201</v>
      </c>
      <c r="AG257" s="336">
        <v>3524</v>
      </c>
      <c r="AH257" s="337" t="s">
        <v>201</v>
      </c>
      <c r="AI257" s="337">
        <v>470</v>
      </c>
      <c r="AJ257" s="337" t="s">
        <v>201</v>
      </c>
      <c r="AK257" s="337">
        <v>559</v>
      </c>
      <c r="AL257" s="337" t="s">
        <v>201</v>
      </c>
      <c r="AM257" s="336">
        <v>4694</v>
      </c>
      <c r="AN257" s="337">
        <v>1276.5</v>
      </c>
      <c r="AO257" s="337">
        <v>396</v>
      </c>
      <c r="AP257" s="337">
        <v>1550</v>
      </c>
    </row>
    <row r="258" spans="1:42">
      <c r="B258" s="324" t="s">
        <v>3</v>
      </c>
      <c r="C258" s="336">
        <v>57471</v>
      </c>
      <c r="D258" s="337">
        <v>343.7</v>
      </c>
      <c r="E258" s="336">
        <v>6165</v>
      </c>
      <c r="F258" s="337">
        <v>395.6</v>
      </c>
      <c r="G258" s="336">
        <v>5788</v>
      </c>
      <c r="H258" s="337" t="s">
        <v>201</v>
      </c>
      <c r="I258" s="336">
        <v>9407</v>
      </c>
      <c r="J258" s="337" t="s">
        <v>201</v>
      </c>
      <c r="K258" s="336">
        <v>4026</v>
      </c>
      <c r="L258" s="337" t="s">
        <v>201</v>
      </c>
      <c r="M258" s="336">
        <v>2146</v>
      </c>
      <c r="N258" s="337" t="s">
        <v>201</v>
      </c>
      <c r="O258" s="337">
        <v>115</v>
      </c>
      <c r="P258" s="337" t="s">
        <v>201</v>
      </c>
      <c r="Q258" s="336">
        <v>1879</v>
      </c>
      <c r="R258" s="337" t="s">
        <v>201</v>
      </c>
      <c r="S258" s="337" t="s">
        <v>515</v>
      </c>
      <c r="T258" s="337" t="s">
        <v>201</v>
      </c>
      <c r="U258" s="337">
        <v>739</v>
      </c>
      <c r="V258" s="337" t="s">
        <v>201</v>
      </c>
      <c r="W258" s="336">
        <v>8238</v>
      </c>
      <c r="X258" s="337" t="s">
        <v>868</v>
      </c>
      <c r="Y258" s="336">
        <v>4750</v>
      </c>
      <c r="Z258" s="337" t="s">
        <v>201</v>
      </c>
      <c r="AA258" s="336">
        <v>2254</v>
      </c>
      <c r="AB258" s="337">
        <v>534.9</v>
      </c>
      <c r="AC258" s="336">
        <v>3418</v>
      </c>
      <c r="AD258" s="337" t="s">
        <v>201</v>
      </c>
      <c r="AE258" s="336">
        <v>3829</v>
      </c>
      <c r="AF258" s="337" t="s">
        <v>201</v>
      </c>
      <c r="AG258" s="336">
        <v>2035</v>
      </c>
      <c r="AH258" s="337" t="s">
        <v>201</v>
      </c>
      <c r="AI258" s="337">
        <v>183</v>
      </c>
      <c r="AJ258" s="337" t="s">
        <v>201</v>
      </c>
      <c r="AK258" s="337">
        <v>338</v>
      </c>
      <c r="AL258" s="337" t="s">
        <v>201</v>
      </c>
      <c r="AM258" s="336">
        <v>1942</v>
      </c>
      <c r="AN258" s="337" t="s">
        <v>201</v>
      </c>
      <c r="AO258" s="337">
        <v>219</v>
      </c>
      <c r="AP258" s="337">
        <v>15.3</v>
      </c>
    </row>
    <row r="259" spans="1:42">
      <c r="B259" s="324" t="s">
        <v>4</v>
      </c>
      <c r="C259" s="336">
        <v>114905</v>
      </c>
      <c r="D259" s="337">
        <v>14.1</v>
      </c>
      <c r="E259" s="336">
        <v>12984</v>
      </c>
      <c r="F259" s="337" t="s">
        <v>619</v>
      </c>
      <c r="G259" s="336">
        <v>10316</v>
      </c>
      <c r="H259" s="337" t="s">
        <v>649</v>
      </c>
      <c r="I259" s="336">
        <v>16369</v>
      </c>
      <c r="J259" s="337" t="s">
        <v>1182</v>
      </c>
      <c r="K259" s="336">
        <v>10970</v>
      </c>
      <c r="L259" s="337" t="s">
        <v>682</v>
      </c>
      <c r="M259" s="336">
        <v>3967</v>
      </c>
      <c r="N259" s="337">
        <v>207.5</v>
      </c>
      <c r="O259" s="337">
        <v>177</v>
      </c>
      <c r="P259" s="337" t="s">
        <v>616</v>
      </c>
      <c r="Q259" s="336">
        <v>3566</v>
      </c>
      <c r="R259" s="337">
        <v>45.3</v>
      </c>
      <c r="S259" s="337" t="s">
        <v>515</v>
      </c>
      <c r="T259" s="337" t="s">
        <v>671</v>
      </c>
      <c r="U259" s="336">
        <v>2106</v>
      </c>
      <c r="V259" s="337" t="s">
        <v>852</v>
      </c>
      <c r="W259" s="336">
        <v>11491</v>
      </c>
      <c r="X259" s="337" t="s">
        <v>844</v>
      </c>
      <c r="Y259" s="336">
        <v>11511</v>
      </c>
      <c r="Z259" s="337">
        <v>600.20000000000005</v>
      </c>
      <c r="AA259" s="336">
        <v>4825</v>
      </c>
      <c r="AB259" s="337">
        <v>1.8</v>
      </c>
      <c r="AC259" s="336">
        <v>7449</v>
      </c>
      <c r="AD259" s="337">
        <v>161.1</v>
      </c>
      <c r="AE259" s="336">
        <v>10548</v>
      </c>
      <c r="AF259" s="337">
        <v>450.5</v>
      </c>
      <c r="AG259" s="336">
        <v>3431</v>
      </c>
      <c r="AH259" s="337">
        <v>332.7</v>
      </c>
      <c r="AI259" s="337">
        <v>650</v>
      </c>
      <c r="AJ259" s="337">
        <v>22</v>
      </c>
      <c r="AK259" s="337">
        <v>799</v>
      </c>
      <c r="AL259" s="337">
        <v>16.5</v>
      </c>
      <c r="AM259" s="336">
        <v>3373</v>
      </c>
      <c r="AN259" s="337">
        <v>2.9</v>
      </c>
      <c r="AO259" s="337">
        <v>373</v>
      </c>
      <c r="AP259" s="337" t="s">
        <v>681</v>
      </c>
    </row>
    <row r="260" spans="1:42">
      <c r="B260" s="324" t="s">
        <v>5</v>
      </c>
      <c r="C260" s="336">
        <v>203595</v>
      </c>
      <c r="D260" s="337">
        <v>29.3</v>
      </c>
      <c r="E260" s="336">
        <v>28559</v>
      </c>
      <c r="F260" s="337">
        <v>7.1</v>
      </c>
      <c r="G260" s="336">
        <v>13683</v>
      </c>
      <c r="H260" s="337">
        <v>16.7</v>
      </c>
      <c r="I260" s="336">
        <v>17046</v>
      </c>
      <c r="J260" s="337">
        <v>4</v>
      </c>
      <c r="K260" s="336">
        <v>20200</v>
      </c>
      <c r="L260" s="337">
        <v>29.7</v>
      </c>
      <c r="M260" s="336">
        <v>16312</v>
      </c>
      <c r="N260" s="337">
        <v>37</v>
      </c>
      <c r="O260" s="337">
        <v>190</v>
      </c>
      <c r="P260" s="337" t="s">
        <v>527</v>
      </c>
      <c r="Q260" s="336">
        <v>2105</v>
      </c>
      <c r="R260" s="337" t="s">
        <v>593</v>
      </c>
      <c r="S260" s="337" t="s">
        <v>515</v>
      </c>
      <c r="T260" s="337" t="s">
        <v>671</v>
      </c>
      <c r="U260" s="336">
        <v>1696</v>
      </c>
      <c r="V260" s="337" t="s">
        <v>910</v>
      </c>
      <c r="W260" s="336">
        <v>40786</v>
      </c>
      <c r="X260" s="337">
        <v>54.7</v>
      </c>
      <c r="Y260" s="336">
        <v>21234</v>
      </c>
      <c r="Z260" s="337">
        <v>321.60000000000002</v>
      </c>
      <c r="AA260" s="336">
        <v>5712</v>
      </c>
      <c r="AB260" s="337" t="s">
        <v>799</v>
      </c>
      <c r="AC260" s="336">
        <v>10231</v>
      </c>
      <c r="AD260" s="337">
        <v>39</v>
      </c>
      <c r="AE260" s="336">
        <v>17200</v>
      </c>
      <c r="AF260" s="337">
        <v>61.6</v>
      </c>
      <c r="AG260" s="336">
        <v>2202</v>
      </c>
      <c r="AH260" s="337">
        <v>138.80000000000001</v>
      </c>
      <c r="AI260" s="336">
        <v>1048</v>
      </c>
      <c r="AJ260" s="337" t="s">
        <v>520</v>
      </c>
      <c r="AK260" s="337">
        <v>676</v>
      </c>
      <c r="AL260" s="337" t="s">
        <v>1005</v>
      </c>
      <c r="AM260" s="336">
        <v>4197</v>
      </c>
      <c r="AN260" s="337" t="s">
        <v>550</v>
      </c>
      <c r="AO260" s="337">
        <v>518</v>
      </c>
      <c r="AP260" s="337" t="s">
        <v>927</v>
      </c>
    </row>
    <row r="261" spans="1:42">
      <c r="B261" s="324" t="s">
        <v>6</v>
      </c>
      <c r="C261" s="336">
        <v>220593</v>
      </c>
      <c r="D261" s="337" t="s">
        <v>672</v>
      </c>
      <c r="E261" s="336">
        <v>30368</v>
      </c>
      <c r="F261" s="337" t="s">
        <v>776</v>
      </c>
      <c r="G261" s="336">
        <v>10367</v>
      </c>
      <c r="H261" s="337" t="s">
        <v>572</v>
      </c>
      <c r="I261" s="336">
        <v>14881</v>
      </c>
      <c r="J261" s="337">
        <v>7.2</v>
      </c>
      <c r="K261" s="336">
        <v>25064</v>
      </c>
      <c r="L261" s="337">
        <v>40.200000000000003</v>
      </c>
      <c r="M261" s="336">
        <v>9173</v>
      </c>
      <c r="N261" s="337" t="s">
        <v>979</v>
      </c>
      <c r="O261" s="337">
        <v>365</v>
      </c>
      <c r="P261" s="337" t="s">
        <v>1061</v>
      </c>
      <c r="Q261" s="336">
        <v>3714</v>
      </c>
      <c r="R261" s="337">
        <v>56.5</v>
      </c>
      <c r="S261" s="337" t="s">
        <v>515</v>
      </c>
      <c r="T261" s="337" t="s">
        <v>671</v>
      </c>
      <c r="U261" s="336">
        <v>1848</v>
      </c>
      <c r="V261" s="337" t="s">
        <v>1178</v>
      </c>
      <c r="W261" s="336">
        <v>58187</v>
      </c>
      <c r="X261" s="337" t="s">
        <v>569</v>
      </c>
      <c r="Y261" s="336">
        <v>16491</v>
      </c>
      <c r="Z261" s="337">
        <v>111.3</v>
      </c>
      <c r="AA261" s="336">
        <v>5046</v>
      </c>
      <c r="AB261" s="337" t="s">
        <v>770</v>
      </c>
      <c r="AC261" s="336">
        <v>11570</v>
      </c>
      <c r="AD261" s="337">
        <v>31.3</v>
      </c>
      <c r="AE261" s="336">
        <v>23804</v>
      </c>
      <c r="AF261" s="337">
        <v>19.5</v>
      </c>
      <c r="AG261" s="336">
        <v>2322</v>
      </c>
      <c r="AH261" s="337">
        <v>119.5</v>
      </c>
      <c r="AI261" s="336">
        <v>1276</v>
      </c>
      <c r="AJ261" s="337" t="s">
        <v>785</v>
      </c>
      <c r="AK261" s="337">
        <v>815</v>
      </c>
      <c r="AL261" s="337" t="s">
        <v>544</v>
      </c>
      <c r="AM261" s="336">
        <v>4434</v>
      </c>
      <c r="AN261" s="337" t="s">
        <v>1170</v>
      </c>
      <c r="AO261" s="337">
        <v>868</v>
      </c>
      <c r="AP261" s="337">
        <v>5</v>
      </c>
    </row>
    <row r="262" spans="1:42">
      <c r="B262" s="324" t="s">
        <v>7</v>
      </c>
      <c r="C262" s="336">
        <v>142600</v>
      </c>
      <c r="D262" s="337" t="s">
        <v>1011</v>
      </c>
      <c r="E262" s="336">
        <v>21995</v>
      </c>
      <c r="F262" s="337" t="s">
        <v>1051</v>
      </c>
      <c r="G262" s="336">
        <v>14397</v>
      </c>
      <c r="H262" s="337" t="s">
        <v>1053</v>
      </c>
      <c r="I262" s="336">
        <v>23152</v>
      </c>
      <c r="J262" s="337" t="s">
        <v>736</v>
      </c>
      <c r="K262" s="336">
        <v>13155</v>
      </c>
      <c r="L262" s="337" t="s">
        <v>715</v>
      </c>
      <c r="M262" s="336">
        <v>6003</v>
      </c>
      <c r="N262" s="337">
        <v>151.1</v>
      </c>
      <c r="O262" s="337">
        <v>671</v>
      </c>
      <c r="P262" s="337">
        <v>15.7</v>
      </c>
      <c r="Q262" s="336">
        <v>1941</v>
      </c>
      <c r="R262" s="337">
        <v>1.4</v>
      </c>
      <c r="S262" s="337" t="s">
        <v>515</v>
      </c>
      <c r="T262" s="337" t="s">
        <v>671</v>
      </c>
      <c r="U262" s="337">
        <v>723</v>
      </c>
      <c r="V262" s="337" t="s">
        <v>1183</v>
      </c>
      <c r="W262" s="336">
        <v>26520</v>
      </c>
      <c r="X262" s="337" t="s">
        <v>885</v>
      </c>
      <c r="Y262" s="336">
        <v>3214</v>
      </c>
      <c r="Z262" s="337" t="s">
        <v>1045</v>
      </c>
      <c r="AA262" s="336">
        <v>5686</v>
      </c>
      <c r="AB262" s="337" t="s">
        <v>1174</v>
      </c>
      <c r="AC262" s="336">
        <v>7866</v>
      </c>
      <c r="AD262" s="337" t="s">
        <v>552</v>
      </c>
      <c r="AE262" s="336">
        <v>8103</v>
      </c>
      <c r="AF262" s="337">
        <v>20.100000000000001</v>
      </c>
      <c r="AG262" s="336">
        <v>1765</v>
      </c>
      <c r="AH262" s="337">
        <v>13.4</v>
      </c>
      <c r="AI262" s="337">
        <v>511</v>
      </c>
      <c r="AJ262" s="337" t="s">
        <v>1006</v>
      </c>
      <c r="AK262" s="337">
        <v>926</v>
      </c>
      <c r="AL262" s="337" t="s">
        <v>1037</v>
      </c>
      <c r="AM262" s="336">
        <v>5593</v>
      </c>
      <c r="AN262" s="337" t="s">
        <v>879</v>
      </c>
      <c r="AO262" s="337">
        <v>379</v>
      </c>
      <c r="AP262" s="337" t="s">
        <v>665</v>
      </c>
    </row>
    <row r="263" spans="1:42">
      <c r="B263" s="324" t="s">
        <v>10</v>
      </c>
      <c r="C263" s="336">
        <v>240605</v>
      </c>
      <c r="D263" s="337">
        <v>4.7</v>
      </c>
      <c r="E263" s="336">
        <v>49103</v>
      </c>
      <c r="F263" s="337" t="s">
        <v>773</v>
      </c>
      <c r="G263" s="336">
        <v>21652</v>
      </c>
      <c r="H263" s="337" t="s">
        <v>739</v>
      </c>
      <c r="I263" s="336">
        <v>35148</v>
      </c>
      <c r="J263" s="337">
        <v>10.8</v>
      </c>
      <c r="K263" s="336">
        <v>18249</v>
      </c>
      <c r="L263" s="337">
        <v>47.1</v>
      </c>
      <c r="M263" s="336">
        <v>7628</v>
      </c>
      <c r="N263" s="337">
        <v>63.6</v>
      </c>
      <c r="O263" s="337">
        <v>275</v>
      </c>
      <c r="P263" s="337">
        <v>15.5</v>
      </c>
      <c r="Q263" s="336">
        <v>3376</v>
      </c>
      <c r="R263" s="337" t="s">
        <v>791</v>
      </c>
      <c r="S263" s="337" t="s">
        <v>515</v>
      </c>
      <c r="T263" s="337" t="s">
        <v>515</v>
      </c>
      <c r="U263" s="337" t="s">
        <v>515</v>
      </c>
      <c r="V263" s="337" t="s">
        <v>671</v>
      </c>
      <c r="W263" s="336">
        <v>48157</v>
      </c>
      <c r="X263" s="337">
        <v>7.5</v>
      </c>
      <c r="Y263" s="336">
        <v>3636</v>
      </c>
      <c r="Z263" s="337" t="s">
        <v>790</v>
      </c>
      <c r="AA263" s="336">
        <v>10424</v>
      </c>
      <c r="AB263" s="337" t="s">
        <v>1018</v>
      </c>
      <c r="AC263" s="336">
        <v>9162</v>
      </c>
      <c r="AD263" s="337">
        <v>19.5</v>
      </c>
      <c r="AE263" s="336">
        <v>20521</v>
      </c>
      <c r="AF263" s="337">
        <v>101.9</v>
      </c>
      <c r="AG263" s="336">
        <v>1544</v>
      </c>
      <c r="AH263" s="337" t="s">
        <v>1059</v>
      </c>
      <c r="AI263" s="336">
        <v>2855</v>
      </c>
      <c r="AJ263" s="337">
        <v>18.2</v>
      </c>
      <c r="AK263" s="336">
        <v>1452</v>
      </c>
      <c r="AL263" s="337">
        <v>16.600000000000001</v>
      </c>
      <c r="AM263" s="336">
        <v>6645</v>
      </c>
      <c r="AN263" s="337">
        <v>4.8</v>
      </c>
      <c r="AO263" s="337">
        <v>778</v>
      </c>
      <c r="AP263" s="337" t="s">
        <v>712</v>
      </c>
    </row>
    <row r="264" spans="1:42">
      <c r="B264" s="324" t="s">
        <v>8</v>
      </c>
      <c r="C264" s="336">
        <v>364079</v>
      </c>
      <c r="D264" s="337">
        <v>9.5</v>
      </c>
      <c r="E264" s="336">
        <v>84809</v>
      </c>
      <c r="F264" s="337">
        <v>1.1000000000000001</v>
      </c>
      <c r="G264" s="336">
        <v>58871</v>
      </c>
      <c r="H264" s="337">
        <v>13.5</v>
      </c>
      <c r="I264" s="336">
        <v>44165</v>
      </c>
      <c r="J264" s="337">
        <v>37.1</v>
      </c>
      <c r="K264" s="336">
        <v>16450</v>
      </c>
      <c r="L264" s="337">
        <v>28</v>
      </c>
      <c r="M264" s="336">
        <v>7095</v>
      </c>
      <c r="N264" s="337" t="s">
        <v>634</v>
      </c>
      <c r="O264" s="337">
        <v>289</v>
      </c>
      <c r="P264" s="337" t="s">
        <v>1098</v>
      </c>
      <c r="Q264" s="336">
        <v>2805</v>
      </c>
      <c r="R264" s="337" t="s">
        <v>839</v>
      </c>
      <c r="S264" s="337" t="s">
        <v>515</v>
      </c>
      <c r="T264" s="337" t="s">
        <v>515</v>
      </c>
      <c r="U264" s="337" t="s">
        <v>515</v>
      </c>
      <c r="V264" s="337" t="s">
        <v>671</v>
      </c>
      <c r="W264" s="336">
        <v>50353</v>
      </c>
      <c r="X264" s="337">
        <v>1.7</v>
      </c>
      <c r="Y264" s="336">
        <v>4610</v>
      </c>
      <c r="Z264" s="337" t="s">
        <v>863</v>
      </c>
      <c r="AA264" s="336">
        <v>55290</v>
      </c>
      <c r="AB264" s="337">
        <v>21</v>
      </c>
      <c r="AC264" s="336">
        <v>9729</v>
      </c>
      <c r="AD264" s="337">
        <v>35.1</v>
      </c>
      <c r="AE264" s="336">
        <v>14617</v>
      </c>
      <c r="AF264" s="337">
        <v>24.7</v>
      </c>
      <c r="AG264" s="336">
        <v>2773</v>
      </c>
      <c r="AH264" s="337">
        <v>14.3</v>
      </c>
      <c r="AI264" s="336">
        <v>1925</v>
      </c>
      <c r="AJ264" s="337">
        <v>8.3000000000000007</v>
      </c>
      <c r="AK264" s="336">
        <v>1172</v>
      </c>
      <c r="AL264" s="337" t="s">
        <v>561</v>
      </c>
      <c r="AM264" s="336">
        <v>7520</v>
      </c>
      <c r="AN264" s="337" t="s">
        <v>876</v>
      </c>
      <c r="AO264" s="336">
        <v>1606</v>
      </c>
      <c r="AP264" s="337">
        <v>30.6</v>
      </c>
    </row>
    <row r="265" spans="1:42">
      <c r="B265" s="324" t="s">
        <v>9</v>
      </c>
      <c r="C265" s="336">
        <v>190458</v>
      </c>
      <c r="D265" s="337">
        <v>56.5</v>
      </c>
      <c r="E265" s="336">
        <v>57581</v>
      </c>
      <c r="F265" s="337">
        <v>85.5</v>
      </c>
      <c r="G265" s="336">
        <v>18347</v>
      </c>
      <c r="H265" s="337">
        <v>23.7</v>
      </c>
      <c r="I265" s="336">
        <v>21237</v>
      </c>
      <c r="J265" s="337">
        <v>50.2</v>
      </c>
      <c r="K265" s="336">
        <v>9160</v>
      </c>
      <c r="L265" s="337">
        <v>72.8</v>
      </c>
      <c r="M265" s="336">
        <v>4899</v>
      </c>
      <c r="N265" s="337">
        <v>231</v>
      </c>
      <c r="O265" s="337">
        <v>277</v>
      </c>
      <c r="P265" s="337" t="s">
        <v>791</v>
      </c>
      <c r="Q265" s="336">
        <v>2050</v>
      </c>
      <c r="R265" s="337">
        <v>31.7</v>
      </c>
      <c r="S265" s="337" t="s">
        <v>515</v>
      </c>
      <c r="T265" s="337" t="s">
        <v>515</v>
      </c>
      <c r="U265" s="337" t="s">
        <v>515</v>
      </c>
      <c r="V265" s="337" t="s">
        <v>671</v>
      </c>
      <c r="W265" s="336">
        <v>29299</v>
      </c>
      <c r="X265" s="337">
        <v>47.8</v>
      </c>
      <c r="Y265" s="336">
        <v>3218</v>
      </c>
      <c r="Z265" s="337">
        <v>23</v>
      </c>
      <c r="AA265" s="336">
        <v>22492</v>
      </c>
      <c r="AB265" s="337">
        <v>89.6</v>
      </c>
      <c r="AC265" s="336">
        <v>7437</v>
      </c>
      <c r="AD265" s="337">
        <v>26.1</v>
      </c>
      <c r="AE265" s="336">
        <v>4990</v>
      </c>
      <c r="AF265" s="337">
        <v>21.7</v>
      </c>
      <c r="AG265" s="336">
        <v>1084</v>
      </c>
      <c r="AH265" s="337">
        <v>6.4</v>
      </c>
      <c r="AI265" s="337">
        <v>979</v>
      </c>
      <c r="AJ265" s="337">
        <v>54.2</v>
      </c>
      <c r="AK265" s="337">
        <v>893</v>
      </c>
      <c r="AL265" s="337">
        <v>4.7</v>
      </c>
      <c r="AM265" s="336">
        <v>5075</v>
      </c>
      <c r="AN265" s="337">
        <v>9.1999999999999993</v>
      </c>
      <c r="AO265" s="336">
        <v>1440</v>
      </c>
      <c r="AP265" s="337">
        <v>48.1</v>
      </c>
    </row>
    <row r="266" spans="1:42">
      <c r="A266" s="324" t="s">
        <v>1236</v>
      </c>
      <c r="B266" s="324" t="s">
        <v>1215</v>
      </c>
      <c r="C266" s="336">
        <v>168628</v>
      </c>
      <c r="D266" s="337">
        <v>95.5</v>
      </c>
      <c r="E266" s="336">
        <v>38027</v>
      </c>
      <c r="F266" s="337">
        <v>136.30000000000001</v>
      </c>
      <c r="G266" s="336">
        <v>19579</v>
      </c>
      <c r="H266" s="337">
        <v>39.799999999999997</v>
      </c>
      <c r="I266" s="336">
        <v>24893</v>
      </c>
      <c r="J266" s="337">
        <v>86.9</v>
      </c>
      <c r="K266" s="336">
        <v>11671</v>
      </c>
      <c r="L266" s="337">
        <v>110.2</v>
      </c>
      <c r="M266" s="336">
        <v>3811</v>
      </c>
      <c r="N266" s="337" t="s">
        <v>1018</v>
      </c>
      <c r="O266" s="337">
        <v>384</v>
      </c>
      <c r="P266" s="337">
        <v>49.4</v>
      </c>
      <c r="Q266" s="336">
        <v>2894</v>
      </c>
      <c r="R266" s="337">
        <v>16.3</v>
      </c>
      <c r="S266" s="337" t="s">
        <v>515</v>
      </c>
      <c r="T266" s="337" t="s">
        <v>515</v>
      </c>
      <c r="U266" s="337" t="s">
        <v>515</v>
      </c>
      <c r="V266" s="337" t="s">
        <v>671</v>
      </c>
      <c r="W266" s="336">
        <v>32171</v>
      </c>
      <c r="X266" s="337">
        <v>1104</v>
      </c>
      <c r="Y266" s="336">
        <v>2541</v>
      </c>
      <c r="Z266" s="337">
        <v>28.8</v>
      </c>
      <c r="AA266" s="336">
        <v>9387</v>
      </c>
      <c r="AB266" s="337">
        <v>115.1</v>
      </c>
      <c r="AC266" s="336">
        <v>6759</v>
      </c>
      <c r="AD266" s="337">
        <v>29.8</v>
      </c>
      <c r="AE266" s="336">
        <v>7854</v>
      </c>
      <c r="AF266" s="337" t="s">
        <v>586</v>
      </c>
      <c r="AG266" s="336">
        <v>2201</v>
      </c>
      <c r="AH266" s="337">
        <v>50</v>
      </c>
      <c r="AI266" s="337">
        <v>714</v>
      </c>
      <c r="AJ266" s="337">
        <v>135.6</v>
      </c>
      <c r="AK266" s="337">
        <v>545</v>
      </c>
      <c r="AL266" s="337" t="s">
        <v>612</v>
      </c>
      <c r="AM266" s="336">
        <v>4543</v>
      </c>
      <c r="AN266" s="337">
        <v>26.8</v>
      </c>
      <c r="AO266" s="337">
        <v>654</v>
      </c>
      <c r="AP266" s="337">
        <v>7.6</v>
      </c>
    </row>
    <row r="267" spans="1:42">
      <c r="B267" s="324" t="s">
        <v>0</v>
      </c>
      <c r="C267" s="336">
        <v>119516</v>
      </c>
      <c r="D267" s="337" t="s">
        <v>341</v>
      </c>
      <c r="E267" s="336">
        <v>20919</v>
      </c>
      <c r="F267" s="337" t="s">
        <v>792</v>
      </c>
      <c r="G267" s="337">
        <v>750</v>
      </c>
      <c r="H267" s="337" t="s">
        <v>1179</v>
      </c>
      <c r="I267" s="336">
        <v>17941</v>
      </c>
      <c r="J267" s="337" t="s">
        <v>959</v>
      </c>
      <c r="K267" s="336">
        <v>13499</v>
      </c>
      <c r="L267" s="337">
        <v>49.8</v>
      </c>
      <c r="M267" s="336">
        <v>6005</v>
      </c>
      <c r="N267" s="337">
        <v>131.30000000000001</v>
      </c>
      <c r="O267" s="337">
        <v>194</v>
      </c>
      <c r="P267" s="337" t="s">
        <v>783</v>
      </c>
      <c r="Q267" s="336">
        <v>3193</v>
      </c>
      <c r="R267" s="337">
        <v>1</v>
      </c>
      <c r="S267" s="337" t="s">
        <v>515</v>
      </c>
      <c r="T267" s="337" t="s">
        <v>515</v>
      </c>
      <c r="U267" s="337" t="s">
        <v>515</v>
      </c>
      <c r="V267" s="337" t="s">
        <v>671</v>
      </c>
      <c r="W267" s="336">
        <v>21573</v>
      </c>
      <c r="X267" s="337">
        <v>28.2</v>
      </c>
      <c r="Y267" s="336">
        <v>3591</v>
      </c>
      <c r="Z267" s="337">
        <v>24.8</v>
      </c>
      <c r="AA267" s="336">
        <v>9372</v>
      </c>
      <c r="AB267" s="337">
        <v>14.5</v>
      </c>
      <c r="AC267" s="336">
        <v>5879</v>
      </c>
      <c r="AD267" s="337" t="s">
        <v>629</v>
      </c>
      <c r="AE267" s="336">
        <v>8597</v>
      </c>
      <c r="AF267" s="337">
        <v>40.700000000000003</v>
      </c>
      <c r="AG267" s="336">
        <v>2433</v>
      </c>
      <c r="AH267" s="337">
        <v>20.3</v>
      </c>
      <c r="AI267" s="337">
        <v>504</v>
      </c>
      <c r="AJ267" s="337" t="s">
        <v>646</v>
      </c>
      <c r="AK267" s="337">
        <v>444</v>
      </c>
      <c r="AL267" s="337" t="s">
        <v>736</v>
      </c>
      <c r="AM267" s="336">
        <v>3594</v>
      </c>
      <c r="AN267" s="337" t="s">
        <v>1153</v>
      </c>
      <c r="AO267" s="336">
        <v>1028</v>
      </c>
      <c r="AP267" s="337">
        <v>6</v>
      </c>
    </row>
    <row r="268" spans="1:42">
      <c r="B268" s="324" t="s">
        <v>1</v>
      </c>
      <c r="C268" s="336">
        <v>245399</v>
      </c>
      <c r="D268" s="337">
        <v>15.7</v>
      </c>
      <c r="E268" s="336">
        <v>65005</v>
      </c>
      <c r="F268" s="337">
        <v>18.899999999999999</v>
      </c>
      <c r="G268" s="336">
        <v>13638</v>
      </c>
      <c r="H268" s="337" t="s">
        <v>1025</v>
      </c>
      <c r="I268" s="336">
        <v>37190</v>
      </c>
      <c r="J268" s="337">
        <v>4.5</v>
      </c>
      <c r="K268" s="336">
        <v>20421</v>
      </c>
      <c r="L268" s="337">
        <v>35.700000000000003</v>
      </c>
      <c r="M268" s="336">
        <v>1230</v>
      </c>
      <c r="N268" s="341" t="s">
        <v>1184</v>
      </c>
      <c r="O268" s="337">
        <v>704</v>
      </c>
      <c r="P268" s="337" t="s">
        <v>681</v>
      </c>
      <c r="Q268" s="336">
        <v>3678</v>
      </c>
      <c r="R268" s="337">
        <v>2.6</v>
      </c>
      <c r="S268" s="337" t="s">
        <v>515</v>
      </c>
      <c r="T268" s="337" t="s">
        <v>515</v>
      </c>
      <c r="U268" s="337" t="s">
        <v>515</v>
      </c>
      <c r="V268" s="337" t="s">
        <v>671</v>
      </c>
      <c r="W268" s="336">
        <v>42872</v>
      </c>
      <c r="X268" s="337">
        <v>45</v>
      </c>
      <c r="Y268" s="336">
        <v>4366</v>
      </c>
      <c r="Z268" s="337">
        <v>14.1</v>
      </c>
      <c r="AA268" s="336">
        <v>25019</v>
      </c>
      <c r="AB268" s="337">
        <v>48.2</v>
      </c>
      <c r="AC268" s="336">
        <v>7906</v>
      </c>
      <c r="AD268" s="337" t="s">
        <v>564</v>
      </c>
      <c r="AE268" s="336">
        <v>11838</v>
      </c>
      <c r="AF268" s="337">
        <v>34.200000000000003</v>
      </c>
      <c r="AG268" s="336">
        <v>1743</v>
      </c>
      <c r="AH268" s="337" t="s">
        <v>1185</v>
      </c>
      <c r="AI268" s="336">
        <v>1613</v>
      </c>
      <c r="AJ268" s="337">
        <v>56.8</v>
      </c>
      <c r="AK268" s="337">
        <v>674</v>
      </c>
      <c r="AL268" s="337" t="s">
        <v>800</v>
      </c>
      <c r="AM268" s="336">
        <v>6475</v>
      </c>
      <c r="AN268" s="337" t="s">
        <v>815</v>
      </c>
      <c r="AO268" s="336">
        <v>1027</v>
      </c>
      <c r="AP268" s="337" t="s">
        <v>636</v>
      </c>
    </row>
    <row r="269" spans="1:42">
      <c r="B269" s="324" t="s">
        <v>2</v>
      </c>
      <c r="C269" s="336">
        <v>276230</v>
      </c>
      <c r="D269" s="337">
        <v>118</v>
      </c>
      <c r="E269" s="336">
        <v>83360</v>
      </c>
      <c r="F269" s="337">
        <v>191.3</v>
      </c>
      <c r="G269" s="336">
        <v>19596</v>
      </c>
      <c r="H269" s="337">
        <v>93.8</v>
      </c>
      <c r="I269" s="336">
        <v>53557</v>
      </c>
      <c r="J269" s="337">
        <v>128.6</v>
      </c>
      <c r="K269" s="336">
        <v>15453</v>
      </c>
      <c r="L269" s="337">
        <v>83.2</v>
      </c>
      <c r="M269" s="336">
        <v>2458</v>
      </c>
      <c r="N269" s="341">
        <f>(M269/M257-1)*100</f>
        <v>-13.814866760168298</v>
      </c>
      <c r="O269" s="337">
        <v>414</v>
      </c>
      <c r="P269" s="337">
        <v>24</v>
      </c>
      <c r="Q269" s="336">
        <v>3690</v>
      </c>
      <c r="R269" s="337">
        <v>60.4</v>
      </c>
      <c r="S269" s="337" t="s">
        <v>515</v>
      </c>
      <c r="T269" s="337" t="s">
        <v>515</v>
      </c>
      <c r="U269" s="337" t="s">
        <v>515</v>
      </c>
      <c r="V269" s="337" t="s">
        <v>671</v>
      </c>
      <c r="W269" s="336">
        <v>38464</v>
      </c>
      <c r="X269" s="337">
        <v>125.5</v>
      </c>
      <c r="Y269" s="336">
        <v>4465</v>
      </c>
      <c r="Z269" s="337" t="s">
        <v>648</v>
      </c>
      <c r="AA269" s="336">
        <v>28917</v>
      </c>
      <c r="AB269" s="337">
        <v>234.7</v>
      </c>
      <c r="AC269" s="336">
        <v>6848</v>
      </c>
      <c r="AD269" s="337">
        <v>38</v>
      </c>
      <c r="AE269" s="336">
        <v>9285</v>
      </c>
      <c r="AF269" s="337">
        <v>101.5</v>
      </c>
      <c r="AG269" s="336">
        <v>1448</v>
      </c>
      <c r="AH269" s="337" t="s">
        <v>1186</v>
      </c>
      <c r="AI269" s="336">
        <v>1254</v>
      </c>
      <c r="AJ269" s="337">
        <v>166.8</v>
      </c>
      <c r="AK269" s="337">
        <v>629</v>
      </c>
      <c r="AL269" s="337">
        <v>12.5</v>
      </c>
      <c r="AM269" s="336">
        <v>5703</v>
      </c>
      <c r="AN269" s="337">
        <v>21.5</v>
      </c>
      <c r="AO269" s="337">
        <v>689</v>
      </c>
      <c r="AP269" s="337">
        <v>74</v>
      </c>
    </row>
    <row r="270" spans="1:42">
      <c r="B270" s="324" t="s">
        <v>3</v>
      </c>
      <c r="C270" s="336">
        <v>355107</v>
      </c>
      <c r="D270" s="337">
        <v>517.9</v>
      </c>
      <c r="E270" s="336">
        <v>83657</v>
      </c>
      <c r="F270" s="337">
        <v>1257</v>
      </c>
      <c r="G270" s="336">
        <v>31778</v>
      </c>
      <c r="H270" s="337">
        <v>449</v>
      </c>
      <c r="I270" s="336">
        <v>59727</v>
      </c>
      <c r="J270" s="337">
        <v>534.9</v>
      </c>
      <c r="K270" s="336">
        <v>21767</v>
      </c>
      <c r="L270" s="337">
        <v>440.7</v>
      </c>
      <c r="M270" s="336">
        <v>3724</v>
      </c>
      <c r="N270" s="341">
        <f t="shared" ref="N270:N271" si="0">(M270/M258-1)*100</f>
        <v>73.53215284249768</v>
      </c>
      <c r="O270" s="337">
        <v>392</v>
      </c>
      <c r="P270" s="337">
        <v>240.9</v>
      </c>
      <c r="Q270" s="336">
        <v>4879</v>
      </c>
      <c r="R270" s="337">
        <v>159.69999999999999</v>
      </c>
      <c r="S270" s="337" t="s">
        <v>515</v>
      </c>
      <c r="T270" s="337" t="s">
        <v>515</v>
      </c>
      <c r="U270" s="337" t="s">
        <v>515</v>
      </c>
      <c r="V270" s="337" t="s">
        <v>671</v>
      </c>
      <c r="W270" s="336">
        <v>73069</v>
      </c>
      <c r="X270" s="337">
        <v>787</v>
      </c>
      <c r="Y270" s="336">
        <v>5513</v>
      </c>
      <c r="Z270" s="337">
        <v>16.100000000000001</v>
      </c>
      <c r="AA270" s="336">
        <v>29115</v>
      </c>
      <c r="AB270" s="337">
        <v>1191.7</v>
      </c>
      <c r="AC270" s="336">
        <v>10018</v>
      </c>
      <c r="AD270" s="337">
        <v>193.1</v>
      </c>
      <c r="AE270" s="336">
        <v>14609</v>
      </c>
      <c r="AF270" s="337">
        <v>281.5</v>
      </c>
      <c r="AG270" s="336">
        <v>2074</v>
      </c>
      <c r="AH270" s="337">
        <v>1.9</v>
      </c>
      <c r="AI270" s="336">
        <v>2757</v>
      </c>
      <c r="AJ270" s="337">
        <v>1406.6</v>
      </c>
      <c r="AK270" s="337">
        <v>830</v>
      </c>
      <c r="AL270" s="337">
        <v>145.6</v>
      </c>
      <c r="AM270" s="336">
        <v>10036</v>
      </c>
      <c r="AN270" s="337">
        <v>416.8</v>
      </c>
      <c r="AO270" s="336">
        <v>1162</v>
      </c>
      <c r="AP270" s="337">
        <v>430.6</v>
      </c>
    </row>
    <row r="271" spans="1:42">
      <c r="B271" s="324" t="s">
        <v>4</v>
      </c>
      <c r="C271" s="336">
        <v>179793</v>
      </c>
      <c r="D271" s="337">
        <v>56.5</v>
      </c>
      <c r="E271" s="336">
        <v>44452</v>
      </c>
      <c r="F271" s="337">
        <v>242.4</v>
      </c>
      <c r="G271" s="336">
        <v>18706</v>
      </c>
      <c r="H271" s="337">
        <v>81.3</v>
      </c>
      <c r="I271" s="336">
        <v>16341</v>
      </c>
      <c r="J271" s="337" t="s">
        <v>586</v>
      </c>
      <c r="K271" s="336">
        <v>15996</v>
      </c>
      <c r="L271" s="337">
        <v>45.8</v>
      </c>
      <c r="M271" s="336">
        <v>2012</v>
      </c>
      <c r="N271" s="341">
        <f t="shared" si="0"/>
        <v>-49.281572977060748</v>
      </c>
      <c r="O271" s="337">
        <v>221</v>
      </c>
      <c r="P271" s="337">
        <v>24.9</v>
      </c>
      <c r="Q271" s="336">
        <v>2291</v>
      </c>
      <c r="R271" s="337" t="s">
        <v>803</v>
      </c>
      <c r="S271" s="337" t="s">
        <v>515</v>
      </c>
      <c r="T271" s="337" t="s">
        <v>515</v>
      </c>
      <c r="U271" s="337" t="s">
        <v>515</v>
      </c>
      <c r="V271" s="337" t="s">
        <v>671</v>
      </c>
      <c r="W271" s="336">
        <v>27813</v>
      </c>
      <c r="X271" s="337">
        <v>142</v>
      </c>
      <c r="Y271" s="336">
        <v>5428</v>
      </c>
      <c r="Z271" s="337" t="s">
        <v>1187</v>
      </c>
      <c r="AA271" s="336">
        <v>14163</v>
      </c>
      <c r="AB271" s="337">
        <v>193.5</v>
      </c>
      <c r="AC271" s="336">
        <v>8417</v>
      </c>
      <c r="AD271" s="337">
        <v>13</v>
      </c>
      <c r="AE271" s="336">
        <v>15874</v>
      </c>
      <c r="AF271" s="337">
        <v>50.5</v>
      </c>
      <c r="AG271" s="336">
        <v>1875</v>
      </c>
      <c r="AH271" s="337" t="s">
        <v>1188</v>
      </c>
      <c r="AI271" s="336">
        <v>1150</v>
      </c>
      <c r="AJ271" s="337">
        <v>76.900000000000006</v>
      </c>
      <c r="AK271" s="336">
        <v>1024</v>
      </c>
      <c r="AL271" s="337">
        <v>28.2</v>
      </c>
      <c r="AM271" s="336">
        <v>3480</v>
      </c>
      <c r="AN271" s="337">
        <v>3.2</v>
      </c>
      <c r="AO271" s="337">
        <v>550</v>
      </c>
      <c r="AP271" s="337">
        <v>47.5</v>
      </c>
    </row>
    <row r="272" spans="1:42">
      <c r="B272" s="324" t="s">
        <v>5</v>
      </c>
      <c r="C272" s="336">
        <v>227061</v>
      </c>
      <c r="D272" s="337">
        <v>11.5</v>
      </c>
      <c r="E272" s="336">
        <v>46483</v>
      </c>
      <c r="F272" s="337">
        <v>62.8</v>
      </c>
      <c r="G272" s="336">
        <v>15350</v>
      </c>
      <c r="H272" s="337">
        <v>12.2</v>
      </c>
      <c r="I272" s="336">
        <v>12514</v>
      </c>
      <c r="J272" s="337" t="s">
        <v>780</v>
      </c>
      <c r="K272" s="336">
        <v>19166</v>
      </c>
      <c r="L272" s="337" t="s">
        <v>820</v>
      </c>
      <c r="M272" s="336">
        <v>7878</v>
      </c>
      <c r="N272" s="341">
        <f t="shared" ref="N272:N277" si="1">(M272/M260-1)*100</f>
        <v>-51.704266797449726</v>
      </c>
      <c r="O272" s="337">
        <v>209</v>
      </c>
      <c r="P272" s="337">
        <v>10</v>
      </c>
      <c r="Q272" s="336">
        <v>2211</v>
      </c>
      <c r="R272" s="337">
        <v>5</v>
      </c>
      <c r="S272" s="337" t="s">
        <v>515</v>
      </c>
      <c r="T272" s="337" t="s">
        <v>515</v>
      </c>
      <c r="U272" s="337" t="s">
        <v>515</v>
      </c>
      <c r="V272" s="337" t="s">
        <v>671</v>
      </c>
      <c r="W272" s="336">
        <v>54883</v>
      </c>
      <c r="X272" s="337">
        <v>34.6</v>
      </c>
      <c r="Y272" s="336">
        <v>9361</v>
      </c>
      <c r="Z272" s="337" t="s">
        <v>1189</v>
      </c>
      <c r="AA272" s="336">
        <v>13905</v>
      </c>
      <c r="AB272" s="337">
        <v>143.4</v>
      </c>
      <c r="AC272" s="336">
        <v>13646</v>
      </c>
      <c r="AD272" s="337">
        <v>33.4</v>
      </c>
      <c r="AE272" s="336">
        <v>22320</v>
      </c>
      <c r="AF272" s="337">
        <v>29.8</v>
      </c>
      <c r="AG272" s="336">
        <v>2192</v>
      </c>
      <c r="AH272" s="337" t="s">
        <v>343</v>
      </c>
      <c r="AI272" s="336">
        <v>1139</v>
      </c>
      <c r="AJ272" s="337">
        <v>8.6999999999999993</v>
      </c>
      <c r="AK272" s="337">
        <v>860</v>
      </c>
      <c r="AL272" s="337">
        <v>27.2</v>
      </c>
      <c r="AM272" s="336">
        <v>4317</v>
      </c>
      <c r="AN272" s="337">
        <v>2.9</v>
      </c>
      <c r="AO272" s="337">
        <v>627</v>
      </c>
      <c r="AP272" s="337">
        <v>21</v>
      </c>
    </row>
    <row r="273" spans="1:42">
      <c r="B273" s="324" t="s">
        <v>6</v>
      </c>
      <c r="C273" s="336">
        <v>396709</v>
      </c>
      <c r="D273" s="341">
        <f t="shared" ref="D273:D280" si="2">(C273/C261-1)*100</f>
        <v>79.837528842710341</v>
      </c>
      <c r="E273" s="336">
        <v>85152</v>
      </c>
      <c r="F273" s="341">
        <f t="shared" ref="F273:F280" si="3">(E273/E261-1)*100</f>
        <v>180.40042149631194</v>
      </c>
      <c r="G273" s="336">
        <v>17814</v>
      </c>
      <c r="H273" s="341">
        <f t="shared" ref="H273:H289" si="4">(G273/G261-1)*100</f>
        <v>71.83370309636345</v>
      </c>
      <c r="I273" s="336">
        <v>20333</v>
      </c>
      <c r="J273" s="341">
        <f t="shared" ref="J273:J280" si="5">(I273/I261-1)*100</f>
        <v>36.637322760567173</v>
      </c>
      <c r="K273" s="336">
        <v>27894</v>
      </c>
      <c r="L273" s="341">
        <f t="shared" ref="L273:L280" si="6">(K273/K261-1)*100</f>
        <v>11.291094797318868</v>
      </c>
      <c r="M273" s="336">
        <v>9034</v>
      </c>
      <c r="N273" s="341">
        <f t="shared" si="1"/>
        <v>-1.5153166902867055</v>
      </c>
      <c r="O273" s="337">
        <v>379</v>
      </c>
      <c r="P273" s="341">
        <f t="shared" ref="P273:P280" si="7">(O273/O261-1)*100</f>
        <v>3.8356164383561708</v>
      </c>
      <c r="Q273" s="336">
        <v>3458</v>
      </c>
      <c r="R273" s="341">
        <f t="shared" ref="R273:R280" si="8">(Q273/Q261-1)*100</f>
        <v>-6.8928379106085069</v>
      </c>
      <c r="S273" s="337" t="s">
        <v>515</v>
      </c>
      <c r="T273" s="337" t="s">
        <v>515</v>
      </c>
      <c r="U273" s="337" t="s">
        <v>515</v>
      </c>
      <c r="V273" s="337" t="s">
        <v>671</v>
      </c>
      <c r="W273" s="336">
        <v>135291</v>
      </c>
      <c r="X273" s="341">
        <f t="shared" ref="X273:X280" si="9">(W273/W261-1)*100</f>
        <v>132.5106982659357</v>
      </c>
      <c r="Y273" s="336">
        <v>13982</v>
      </c>
      <c r="Z273" s="341">
        <f t="shared" ref="Z273:Z280" si="10">(Y273/Y261-1)*100</f>
        <v>-15.214359347522887</v>
      </c>
      <c r="AA273" s="336">
        <v>22452</v>
      </c>
      <c r="AB273" s="341">
        <f t="shared" ref="AB273:AB280" si="11">(AA273/AA261-1)*100</f>
        <v>344.94649227110585</v>
      </c>
      <c r="AC273" s="336">
        <v>10158</v>
      </c>
      <c r="AD273" s="341">
        <f t="shared" ref="AD273:AD280" si="12">(AC273/AC261-1)*100</f>
        <v>-12.203975799481414</v>
      </c>
      <c r="AE273" s="336">
        <v>38096</v>
      </c>
      <c r="AF273" s="341">
        <f t="shared" ref="AF273:AF280" si="13">(AE273/AE261-1)*100</f>
        <v>60.04032935641068</v>
      </c>
      <c r="AG273" s="336">
        <v>2282</v>
      </c>
      <c r="AH273" s="341">
        <f t="shared" ref="AH273:AH280" si="14">(AG273/AG261-1)*100</f>
        <v>-1.7226528854435874</v>
      </c>
      <c r="AI273" s="336">
        <v>1746</v>
      </c>
      <c r="AJ273" s="341">
        <f t="shared" ref="AJ273:AJ280" si="15">(AI273/AI261-1)*100</f>
        <v>36.83385579937304</v>
      </c>
      <c r="AK273" s="337">
        <v>974</v>
      </c>
      <c r="AL273" s="341">
        <f t="shared" ref="AL273:AL280" si="16">(AK273/AK261-1)*100</f>
        <v>19.509202453987729</v>
      </c>
      <c r="AM273" s="336">
        <v>6586</v>
      </c>
      <c r="AN273" s="341">
        <f t="shared" ref="AN273:AN280" si="17">(AM273/AM261-1)*100</f>
        <v>48.534055029318893</v>
      </c>
      <c r="AO273" s="336">
        <v>1078</v>
      </c>
      <c r="AP273" s="341">
        <f t="shared" ref="AP273:AP280" si="18">(AO273/AO261-1)*100</f>
        <v>24.193548387096776</v>
      </c>
    </row>
    <row r="274" spans="1:42">
      <c r="B274" s="324" t="s">
        <v>7</v>
      </c>
      <c r="C274" s="336">
        <f>E274+G274+I274+K274+M274+O274+Q274+W274+Y274+AA274+AC274+AE274+AG274+AI274+AK274+AM274+AO274</f>
        <v>211017</v>
      </c>
      <c r="D274" s="341">
        <f t="shared" si="2"/>
        <v>47.978260869565226</v>
      </c>
      <c r="E274" s="336">
        <v>52306</v>
      </c>
      <c r="F274" s="341">
        <f t="shared" si="3"/>
        <v>137.80859286201408</v>
      </c>
      <c r="G274" s="336">
        <v>16636</v>
      </c>
      <c r="H274" s="341">
        <f t="shared" si="4"/>
        <v>15.55185108008612</v>
      </c>
      <c r="I274" s="336">
        <v>20547</v>
      </c>
      <c r="J274" s="341">
        <f t="shared" si="5"/>
        <v>-11.251727712508641</v>
      </c>
      <c r="K274" s="336">
        <v>17129</v>
      </c>
      <c r="L274" s="341">
        <f t="shared" si="6"/>
        <v>30.209045990117822</v>
      </c>
      <c r="M274" s="336">
        <v>6368</v>
      </c>
      <c r="N274" s="341">
        <f t="shared" si="1"/>
        <v>6.0802931867399712</v>
      </c>
      <c r="O274" s="337">
        <v>500</v>
      </c>
      <c r="P274" s="341">
        <f t="shared" si="7"/>
        <v>-25.484351713859908</v>
      </c>
      <c r="Q274" s="336">
        <v>1616</v>
      </c>
      <c r="R274" s="341">
        <f t="shared" si="8"/>
        <v>-16.743946419371458</v>
      </c>
      <c r="S274" s="337" t="s">
        <v>515</v>
      </c>
      <c r="T274" s="337" t="s">
        <v>515</v>
      </c>
      <c r="U274" s="337" t="s">
        <v>515</v>
      </c>
      <c r="V274" s="337" t="s">
        <v>671</v>
      </c>
      <c r="W274" s="336">
        <v>44787</v>
      </c>
      <c r="X274" s="341">
        <f t="shared" si="9"/>
        <v>68.880090497737555</v>
      </c>
      <c r="Y274" s="336">
        <v>5602</v>
      </c>
      <c r="Z274" s="341">
        <f t="shared" si="10"/>
        <v>74.299937772246409</v>
      </c>
      <c r="AA274" s="336">
        <v>16366</v>
      </c>
      <c r="AB274" s="341">
        <f t="shared" si="11"/>
        <v>187.82975729862824</v>
      </c>
      <c r="AC274" s="336">
        <v>8391</v>
      </c>
      <c r="AD274" s="341">
        <f t="shared" si="12"/>
        <v>6.6742944317315089</v>
      </c>
      <c r="AE274" s="336">
        <v>11548</v>
      </c>
      <c r="AF274" s="341">
        <f t="shared" si="13"/>
        <v>42.515117857583618</v>
      </c>
      <c r="AG274" s="336">
        <v>1560</v>
      </c>
      <c r="AH274" s="341">
        <f t="shared" si="14"/>
        <v>-11.614730878186974</v>
      </c>
      <c r="AI274" s="336">
        <v>1444</v>
      </c>
      <c r="AJ274" s="341">
        <f t="shared" si="15"/>
        <v>182.58317025440314</v>
      </c>
      <c r="AK274" s="337">
        <v>1310</v>
      </c>
      <c r="AL274" s="341">
        <f t="shared" si="16"/>
        <v>41.46868250539957</v>
      </c>
      <c r="AM274" s="336">
        <v>4191</v>
      </c>
      <c r="AN274" s="341">
        <f t="shared" si="17"/>
        <v>-25.067048095834078</v>
      </c>
      <c r="AO274" s="336">
        <v>716</v>
      </c>
      <c r="AP274" s="341">
        <f t="shared" si="18"/>
        <v>88.918205804749334</v>
      </c>
    </row>
    <row r="275" spans="1:42">
      <c r="B275" s="324" t="s">
        <v>10</v>
      </c>
      <c r="C275" s="336">
        <f>E275+G275+I275+K275+M275+O275+Q275+W275+Y275+AA275+AC275+AE275+AG275+AI275+AK275+AM275+AO275</f>
        <v>323075</v>
      </c>
      <c r="D275" s="341">
        <f t="shared" si="2"/>
        <v>34.276095675484711</v>
      </c>
      <c r="E275" s="336">
        <v>95043</v>
      </c>
      <c r="F275" s="341">
        <f t="shared" si="3"/>
        <v>93.558438384620075</v>
      </c>
      <c r="G275" s="336">
        <v>30780</v>
      </c>
      <c r="H275" s="341">
        <f t="shared" si="4"/>
        <v>42.157768335488633</v>
      </c>
      <c r="I275" s="336">
        <v>34749</v>
      </c>
      <c r="J275" s="341">
        <f t="shared" si="5"/>
        <v>-1.1351997268692404</v>
      </c>
      <c r="K275" s="336">
        <v>21206</v>
      </c>
      <c r="L275" s="341">
        <f t="shared" si="6"/>
        <v>16.203627596032668</v>
      </c>
      <c r="M275" s="336">
        <v>8802</v>
      </c>
      <c r="N275" s="341">
        <f t="shared" si="1"/>
        <v>15.390665967488193</v>
      </c>
      <c r="O275" s="337">
        <v>291</v>
      </c>
      <c r="P275" s="341">
        <f t="shared" si="7"/>
        <v>5.8181818181818112</v>
      </c>
      <c r="Q275" s="336">
        <v>3492</v>
      </c>
      <c r="R275" s="341">
        <f t="shared" si="8"/>
        <v>3.4360189573459765</v>
      </c>
      <c r="S275" s="337" t="s">
        <v>515</v>
      </c>
      <c r="T275" s="337" t="s">
        <v>515</v>
      </c>
      <c r="U275" s="337" t="s">
        <v>515</v>
      </c>
      <c r="V275" s="337" t="s">
        <v>515</v>
      </c>
      <c r="W275" s="336">
        <v>47962</v>
      </c>
      <c r="X275" s="341">
        <f t="shared" si="9"/>
        <v>-0.4049255559939402</v>
      </c>
      <c r="Y275" s="336">
        <v>3968</v>
      </c>
      <c r="Z275" s="341">
        <f t="shared" si="10"/>
        <v>9.1309130913091341</v>
      </c>
      <c r="AA275" s="336">
        <v>30922</v>
      </c>
      <c r="AB275" s="341">
        <f t="shared" si="11"/>
        <v>196.6423637759018</v>
      </c>
      <c r="AC275" s="336">
        <v>9122</v>
      </c>
      <c r="AD275" s="341">
        <f t="shared" si="12"/>
        <v>-0.43658589827548777</v>
      </c>
      <c r="AE275" s="336">
        <v>21161</v>
      </c>
      <c r="AF275" s="341">
        <f t="shared" si="13"/>
        <v>3.1187563958871456</v>
      </c>
      <c r="AG275" s="336">
        <v>3096</v>
      </c>
      <c r="AH275" s="341">
        <f t="shared" si="14"/>
        <v>100.51813471502591</v>
      </c>
      <c r="AI275" s="336">
        <v>3084</v>
      </c>
      <c r="AJ275" s="341">
        <f t="shared" si="15"/>
        <v>8.0210157618213707</v>
      </c>
      <c r="AK275" s="337">
        <v>1467</v>
      </c>
      <c r="AL275" s="341">
        <f t="shared" si="16"/>
        <v>1.0330578512396604</v>
      </c>
      <c r="AM275" s="336">
        <v>7049</v>
      </c>
      <c r="AN275" s="341">
        <f t="shared" si="17"/>
        <v>6.0797592174567372</v>
      </c>
      <c r="AO275" s="336">
        <v>881</v>
      </c>
      <c r="AP275" s="341">
        <f t="shared" si="18"/>
        <v>13.239074550128539</v>
      </c>
    </row>
    <row r="276" spans="1:42">
      <c r="B276" s="324" t="s">
        <v>8</v>
      </c>
      <c r="C276" s="336">
        <f>E276+G276+I276+K276+M276+O276+Q276+W276+Y276+AA276+AC276+AE276+AG276+AI276+AK276+AM276+AO276</f>
        <v>420528</v>
      </c>
      <c r="D276" s="341">
        <f t="shared" si="2"/>
        <v>15.504602023187285</v>
      </c>
      <c r="E276" s="336">
        <v>115310</v>
      </c>
      <c r="F276" s="341">
        <f t="shared" si="3"/>
        <v>35.964343406949737</v>
      </c>
      <c r="G276" s="336">
        <v>58310</v>
      </c>
      <c r="H276" s="341">
        <f t="shared" si="4"/>
        <v>-0.95293098469535487</v>
      </c>
      <c r="I276" s="336">
        <v>32916</v>
      </c>
      <c r="J276" s="341">
        <f t="shared" si="5"/>
        <v>-25.470395109249409</v>
      </c>
      <c r="K276" s="336">
        <v>16629</v>
      </c>
      <c r="L276" s="341">
        <f t="shared" si="6"/>
        <v>1.0881458966565338</v>
      </c>
      <c r="M276" s="336">
        <v>6766</v>
      </c>
      <c r="N276" s="341">
        <f t="shared" si="1"/>
        <v>-4.6370683579985865</v>
      </c>
      <c r="O276" s="337">
        <v>334</v>
      </c>
      <c r="P276" s="341">
        <f t="shared" si="7"/>
        <v>15.570934256055358</v>
      </c>
      <c r="Q276" s="336">
        <v>2555</v>
      </c>
      <c r="R276" s="341">
        <f t="shared" si="8"/>
        <v>-8.9126559714794986</v>
      </c>
      <c r="S276" s="337" t="s">
        <v>515</v>
      </c>
      <c r="T276" s="337" t="s">
        <v>515</v>
      </c>
      <c r="U276" s="337" t="s">
        <v>515</v>
      </c>
      <c r="V276" s="337" t="s">
        <v>515</v>
      </c>
      <c r="W276" s="336">
        <v>42357</v>
      </c>
      <c r="X276" s="341">
        <f t="shared" si="9"/>
        <v>-15.879887990785058</v>
      </c>
      <c r="Y276" s="336">
        <v>4020</v>
      </c>
      <c r="Z276" s="341">
        <f t="shared" si="10"/>
        <v>-12.798264642082424</v>
      </c>
      <c r="AA276" s="336">
        <v>100440</v>
      </c>
      <c r="AB276" s="341">
        <f t="shared" si="11"/>
        <v>81.660336408030389</v>
      </c>
      <c r="AC276" s="336">
        <v>8639</v>
      </c>
      <c r="AD276" s="341">
        <f t="shared" si="12"/>
        <v>-11.203618049131459</v>
      </c>
      <c r="AE276" s="336">
        <v>13854</v>
      </c>
      <c r="AF276" s="341">
        <f t="shared" si="13"/>
        <v>-5.2199493740165526</v>
      </c>
      <c r="AG276" s="336">
        <v>7680</v>
      </c>
      <c r="AH276" s="341">
        <f t="shared" si="14"/>
        <v>176.95636494771009</v>
      </c>
      <c r="AI276" s="336">
        <v>2170</v>
      </c>
      <c r="AJ276" s="341">
        <f t="shared" si="15"/>
        <v>12.72727272727272</v>
      </c>
      <c r="AK276" s="337">
        <v>1266</v>
      </c>
      <c r="AL276" s="341">
        <f t="shared" si="16"/>
        <v>8.0204778156996568</v>
      </c>
      <c r="AM276" s="336">
        <v>5961</v>
      </c>
      <c r="AN276" s="341">
        <f t="shared" si="17"/>
        <v>-20.731382978723399</v>
      </c>
      <c r="AO276" s="336">
        <v>1321</v>
      </c>
      <c r="AP276" s="341">
        <f t="shared" si="18"/>
        <v>-17.745952677459531</v>
      </c>
    </row>
    <row r="277" spans="1:42">
      <c r="B277" s="324" t="s">
        <v>9</v>
      </c>
      <c r="C277" s="336">
        <f>E277+G277+I277+K277+M277+O277+Q277+W277+Y277+AA277+AC277+AE277+AG277+AI277+AK277+AM277+AO277</f>
        <v>219010</v>
      </c>
      <c r="D277" s="341">
        <f t="shared" si="2"/>
        <v>14.991231662623772</v>
      </c>
      <c r="E277" s="336">
        <v>72805</v>
      </c>
      <c r="F277" s="341">
        <f t="shared" si="3"/>
        <v>26.439276844792548</v>
      </c>
      <c r="G277" s="336">
        <v>19166</v>
      </c>
      <c r="H277" s="341">
        <f t="shared" si="4"/>
        <v>4.4639450591377416</v>
      </c>
      <c r="I277" s="336">
        <v>17898</v>
      </c>
      <c r="J277" s="341">
        <f t="shared" si="5"/>
        <v>-15.722559683571124</v>
      </c>
      <c r="K277" s="336">
        <v>8444</v>
      </c>
      <c r="L277" s="341">
        <f t="shared" si="6"/>
        <v>-7.8165938864628863</v>
      </c>
      <c r="M277" s="336">
        <v>4763</v>
      </c>
      <c r="N277" s="341">
        <f t="shared" si="1"/>
        <v>-2.7760767503572148</v>
      </c>
      <c r="O277" s="337">
        <v>283</v>
      </c>
      <c r="P277" s="341">
        <f t="shared" si="7"/>
        <v>2.1660649819494671</v>
      </c>
      <c r="Q277" s="336">
        <v>2032</v>
      </c>
      <c r="R277" s="341">
        <f t="shared" si="8"/>
        <v>-0.87804878048780566</v>
      </c>
      <c r="S277" s="337" t="s">
        <v>515</v>
      </c>
      <c r="T277" s="337" t="s">
        <v>515</v>
      </c>
      <c r="U277" s="337" t="s">
        <v>515</v>
      </c>
      <c r="V277" s="337" t="s">
        <v>515</v>
      </c>
      <c r="W277" s="336">
        <v>31119</v>
      </c>
      <c r="X277" s="341">
        <f t="shared" si="9"/>
        <v>6.2118161029386609</v>
      </c>
      <c r="Y277" s="336">
        <v>2558</v>
      </c>
      <c r="Z277" s="341">
        <f t="shared" si="10"/>
        <v>-20.509633312616536</v>
      </c>
      <c r="AA277" s="336">
        <v>34598</v>
      </c>
      <c r="AB277" s="341">
        <f t="shared" si="11"/>
        <v>53.823581717944165</v>
      </c>
      <c r="AC277" s="336">
        <v>7120</v>
      </c>
      <c r="AD277" s="341">
        <f t="shared" si="12"/>
        <v>-4.262471426650527</v>
      </c>
      <c r="AE277" s="336">
        <v>5026</v>
      </c>
      <c r="AF277" s="341">
        <f t="shared" si="13"/>
        <v>0.72144288577153937</v>
      </c>
      <c r="AG277" s="336">
        <v>5642</v>
      </c>
      <c r="AH277" s="341">
        <f t="shared" si="14"/>
        <v>420.47970479704793</v>
      </c>
      <c r="AI277" s="336">
        <v>505</v>
      </c>
      <c r="AJ277" s="341">
        <f t="shared" si="15"/>
        <v>-48.416751787538303</v>
      </c>
      <c r="AK277" s="337">
        <v>812</v>
      </c>
      <c r="AL277" s="341">
        <f t="shared" si="16"/>
        <v>-9.0705487122060511</v>
      </c>
      <c r="AM277" s="336">
        <v>4872</v>
      </c>
      <c r="AN277" s="341">
        <f t="shared" si="17"/>
        <v>-4.0000000000000036</v>
      </c>
      <c r="AO277" s="336">
        <v>1367</v>
      </c>
      <c r="AP277" s="341">
        <f t="shared" si="18"/>
        <v>-5.0694444444444482</v>
      </c>
    </row>
    <row r="278" spans="1:42">
      <c r="A278" s="338" t="s">
        <v>1248</v>
      </c>
      <c r="B278" s="324" t="s">
        <v>1215</v>
      </c>
      <c r="C278" s="336">
        <f>E278+G278+I278+K278+M278+O278+Q278+W278+Y278+AA278+AC278+AE278+AG278+AI278+AK278+AM278+AO278</f>
        <v>222867</v>
      </c>
      <c r="D278" s="341">
        <f t="shared" si="2"/>
        <v>32.164883649216037</v>
      </c>
      <c r="E278" s="336">
        <v>63329</v>
      </c>
      <c r="F278" s="341">
        <f t="shared" si="3"/>
        <v>66.536934283535373</v>
      </c>
      <c r="G278" s="336">
        <v>26148</v>
      </c>
      <c r="H278" s="341">
        <f t="shared" si="4"/>
        <v>33.551253894478769</v>
      </c>
      <c r="I278" s="336">
        <v>24988</v>
      </c>
      <c r="J278" s="341">
        <f t="shared" si="5"/>
        <v>0.38163339091310533</v>
      </c>
      <c r="K278" s="336">
        <v>12178</v>
      </c>
      <c r="L278" s="341">
        <f t="shared" si="6"/>
        <v>4.3441007625738992</v>
      </c>
      <c r="M278" s="336">
        <v>3949</v>
      </c>
      <c r="N278" s="341">
        <f t="shared" ref="N278:N280" si="19">(M278/M266-1)*100</f>
        <v>3.6210968249803299</v>
      </c>
      <c r="O278" s="337">
        <v>391</v>
      </c>
      <c r="P278" s="341">
        <f t="shared" si="7"/>
        <v>1.8229166666666741</v>
      </c>
      <c r="Q278" s="336">
        <v>2660</v>
      </c>
      <c r="R278" s="341">
        <f t="shared" si="8"/>
        <v>-8.0856945404284666</v>
      </c>
      <c r="S278" s="337" t="s">
        <v>515</v>
      </c>
      <c r="T278" s="337" t="s">
        <v>515</v>
      </c>
      <c r="U278" s="337" t="s">
        <v>515</v>
      </c>
      <c r="V278" s="337" t="s">
        <v>515</v>
      </c>
      <c r="W278" s="336">
        <v>36063</v>
      </c>
      <c r="X278" s="341">
        <f t="shared" si="9"/>
        <v>12.097852102825524</v>
      </c>
      <c r="Y278" s="336">
        <v>2306</v>
      </c>
      <c r="Z278" s="341">
        <f t="shared" si="10"/>
        <v>-9.2483274301456078</v>
      </c>
      <c r="AA278" s="336">
        <v>23676</v>
      </c>
      <c r="AB278" s="341">
        <f t="shared" si="11"/>
        <v>152.22115691914348</v>
      </c>
      <c r="AC278" s="336">
        <v>6746</v>
      </c>
      <c r="AD278" s="341">
        <f t="shared" si="12"/>
        <v>-0.19233614440006264</v>
      </c>
      <c r="AE278" s="336">
        <v>12126</v>
      </c>
      <c r="AF278" s="341">
        <f t="shared" si="13"/>
        <v>54.392666157372041</v>
      </c>
      <c r="AG278" s="336">
        <v>1364</v>
      </c>
      <c r="AH278" s="341">
        <f t="shared" si="14"/>
        <v>-38.028169014084511</v>
      </c>
      <c r="AI278" s="336">
        <v>593</v>
      </c>
      <c r="AJ278" s="341">
        <f t="shared" si="15"/>
        <v>-16.94677871148459</v>
      </c>
      <c r="AK278" s="337">
        <v>732</v>
      </c>
      <c r="AL278" s="341">
        <f t="shared" si="16"/>
        <v>34.311926605504595</v>
      </c>
      <c r="AM278" s="336">
        <v>4708</v>
      </c>
      <c r="AN278" s="341">
        <f t="shared" si="17"/>
        <v>3.6319612590798966</v>
      </c>
      <c r="AO278" s="336">
        <v>910</v>
      </c>
      <c r="AP278" s="341">
        <f t="shared" si="18"/>
        <v>39.14373088685015</v>
      </c>
    </row>
    <row r="279" spans="1:42">
      <c r="A279" s="338"/>
      <c r="B279" s="324" t="s">
        <v>0</v>
      </c>
      <c r="C279" s="336">
        <f t="shared" ref="C279" si="20">E279+G279+I279+K279+M279+O279+Q279+W279+Y279+AA279+AC279+AE279+AG279+AI279+AK279+AM279+AO279</f>
        <v>232771</v>
      </c>
      <c r="D279" s="341">
        <f t="shared" si="2"/>
        <v>94.761370862478671</v>
      </c>
      <c r="E279" s="336">
        <v>63378</v>
      </c>
      <c r="F279" s="341">
        <f t="shared" si="3"/>
        <v>202.96859314498784</v>
      </c>
      <c r="G279" s="336">
        <v>12919</v>
      </c>
      <c r="H279" s="341">
        <f t="shared" si="4"/>
        <v>1622.5333333333331</v>
      </c>
      <c r="I279" s="336">
        <v>48754</v>
      </c>
      <c r="J279" s="341">
        <f t="shared" si="5"/>
        <v>171.74627947160138</v>
      </c>
      <c r="K279" s="336">
        <v>13133</v>
      </c>
      <c r="L279" s="341">
        <f t="shared" si="6"/>
        <v>-2.7113119490332571</v>
      </c>
      <c r="M279" s="336">
        <v>7294</v>
      </c>
      <c r="N279" s="341">
        <f t="shared" si="19"/>
        <v>21.465445462114907</v>
      </c>
      <c r="O279" s="337">
        <v>199</v>
      </c>
      <c r="P279" s="341">
        <f t="shared" si="7"/>
        <v>2.5773195876288568</v>
      </c>
      <c r="Q279" s="336">
        <v>2985</v>
      </c>
      <c r="R279" s="341">
        <f t="shared" si="8"/>
        <v>-6.5142499217037297</v>
      </c>
      <c r="S279" s="337" t="s">
        <v>515</v>
      </c>
      <c r="T279" s="337" t="s">
        <v>515</v>
      </c>
      <c r="U279" s="337" t="s">
        <v>515</v>
      </c>
      <c r="V279" s="337" t="s">
        <v>515</v>
      </c>
      <c r="W279" s="336">
        <v>28474</v>
      </c>
      <c r="X279" s="341">
        <f t="shared" si="9"/>
        <v>31.989060399573543</v>
      </c>
      <c r="Y279" s="336">
        <v>4231</v>
      </c>
      <c r="Z279" s="341">
        <f t="shared" si="10"/>
        <v>17.822333611807295</v>
      </c>
      <c r="AA279" s="336">
        <v>23990</v>
      </c>
      <c r="AB279" s="341">
        <f t="shared" si="11"/>
        <v>155.9752454118651</v>
      </c>
      <c r="AC279" s="336">
        <v>6984</v>
      </c>
      <c r="AD279" s="341">
        <f t="shared" si="12"/>
        <v>18.795713556727335</v>
      </c>
      <c r="AE279" s="336">
        <v>11691</v>
      </c>
      <c r="AF279" s="341">
        <f t="shared" si="13"/>
        <v>35.989298592532279</v>
      </c>
      <c r="AG279" s="336">
        <v>1405</v>
      </c>
      <c r="AH279" s="341">
        <f t="shared" si="14"/>
        <v>-42.252363337443491</v>
      </c>
      <c r="AI279" s="336">
        <v>651</v>
      </c>
      <c r="AJ279" s="341">
        <f t="shared" si="15"/>
        <v>29.166666666666675</v>
      </c>
      <c r="AK279" s="337">
        <v>678</v>
      </c>
      <c r="AL279" s="341">
        <f t="shared" si="16"/>
        <v>52.702702702702695</v>
      </c>
      <c r="AM279" s="336">
        <v>4239</v>
      </c>
      <c r="AN279" s="341">
        <f t="shared" si="17"/>
        <v>17.946577629382297</v>
      </c>
      <c r="AO279" s="336">
        <v>1766</v>
      </c>
      <c r="AP279" s="341">
        <f t="shared" si="18"/>
        <v>71.789883268482484</v>
      </c>
    </row>
    <row r="280" spans="1:42">
      <c r="A280" s="338"/>
      <c r="B280" s="338" t="s">
        <v>1260</v>
      </c>
      <c r="C280" s="336">
        <f>E280+I280+K280+M280+O280+Q280+W280+Y280+AA280+AC280+AE280+AG280+AI280+AK280+AM280+AO280</f>
        <v>391150</v>
      </c>
      <c r="D280" s="341">
        <f t="shared" si="2"/>
        <v>59.393477561033258</v>
      </c>
      <c r="E280" s="336">
        <v>152080</v>
      </c>
      <c r="F280" s="341">
        <f t="shared" si="3"/>
        <v>133.95123452042151</v>
      </c>
      <c r="G280" s="337" t="s">
        <v>515</v>
      </c>
      <c r="H280" s="337" t="s">
        <v>515</v>
      </c>
      <c r="I280" s="336">
        <v>47170</v>
      </c>
      <c r="J280" s="341">
        <f t="shared" si="5"/>
        <v>26.835170744823866</v>
      </c>
      <c r="K280" s="336">
        <v>19406</v>
      </c>
      <c r="L280" s="341">
        <f t="shared" si="6"/>
        <v>-4.9703736349835932</v>
      </c>
      <c r="M280" s="336">
        <v>3390</v>
      </c>
      <c r="N280" s="341">
        <f t="shared" si="19"/>
        <v>175.60975609756096</v>
      </c>
      <c r="O280" s="337">
        <v>471</v>
      </c>
      <c r="P280" s="341">
        <f t="shared" si="7"/>
        <v>-33.096590909090907</v>
      </c>
      <c r="Q280" s="336">
        <v>2940</v>
      </c>
      <c r="R280" s="341">
        <f t="shared" si="8"/>
        <v>-20.0652528548124</v>
      </c>
      <c r="S280" s="337" t="s">
        <v>515</v>
      </c>
      <c r="T280" s="337" t="s">
        <v>515</v>
      </c>
      <c r="U280" s="337" t="s">
        <v>515</v>
      </c>
      <c r="V280" s="337" t="s">
        <v>515</v>
      </c>
      <c r="W280" s="336">
        <v>56672</v>
      </c>
      <c r="X280" s="341">
        <f t="shared" si="9"/>
        <v>32.188841201716741</v>
      </c>
      <c r="Y280" s="336">
        <v>5047</v>
      </c>
      <c r="Z280" s="341">
        <f t="shared" si="10"/>
        <v>15.597801191021521</v>
      </c>
      <c r="AA280" s="336">
        <v>66624</v>
      </c>
      <c r="AB280" s="341">
        <f t="shared" si="11"/>
        <v>166.29361685119309</v>
      </c>
      <c r="AC280" s="336">
        <v>9156</v>
      </c>
      <c r="AD280" s="341">
        <f t="shared" si="12"/>
        <v>15.810776625347845</v>
      </c>
      <c r="AE280" s="336">
        <v>14329</v>
      </c>
      <c r="AF280" s="341">
        <f t="shared" si="13"/>
        <v>21.042405811792531</v>
      </c>
      <c r="AG280" s="336">
        <v>2241</v>
      </c>
      <c r="AH280" s="341">
        <f t="shared" si="14"/>
        <v>28.57142857142858</v>
      </c>
      <c r="AI280" s="336">
        <v>2017</v>
      </c>
      <c r="AJ280" s="341">
        <f t="shared" si="15"/>
        <v>25.046497210167384</v>
      </c>
      <c r="AK280" s="337">
        <v>940</v>
      </c>
      <c r="AL280" s="341">
        <f t="shared" si="16"/>
        <v>39.465875370919875</v>
      </c>
      <c r="AM280" s="336">
        <v>7075</v>
      </c>
      <c r="AN280" s="341">
        <f t="shared" si="17"/>
        <v>9.2664092664092692</v>
      </c>
      <c r="AO280" s="336">
        <v>1592</v>
      </c>
      <c r="AP280" s="341">
        <f t="shared" si="18"/>
        <v>55.014605647517037</v>
      </c>
    </row>
    <row r="281" spans="1:42">
      <c r="A281" s="338"/>
      <c r="B281" s="338" t="s">
        <v>414</v>
      </c>
      <c r="C281" s="336">
        <f>E281+G281+I281+K281+M281+O281+Q281+U281+W281+Y281+AA281+AC281+AE281+AG281+AI281+AK281+AM281+AO281</f>
        <v>380912</v>
      </c>
      <c r="D281" s="341">
        <f t="shared" ref="D281" si="21">(C281/C269-1)*100</f>
        <v>37.896680302646345</v>
      </c>
      <c r="E281" s="336">
        <v>153597</v>
      </c>
      <c r="F281" s="341">
        <f t="shared" ref="F281" si="22">(E281/E269-1)*100</f>
        <v>84.257437619961607</v>
      </c>
      <c r="G281" s="345">
        <v>26757</v>
      </c>
      <c r="H281" s="341">
        <f>(G281/G269-1)*100</f>
        <v>36.543172075933875</v>
      </c>
      <c r="I281" s="336">
        <v>42366</v>
      </c>
      <c r="J281" s="341">
        <f t="shared" ref="J281" si="23">(I281/I269-1)*100</f>
        <v>-20.895494519857351</v>
      </c>
      <c r="K281" s="336">
        <v>14896</v>
      </c>
      <c r="L281" s="341">
        <f t="shared" ref="L281" si="24">(K281/K269-1)*100</f>
        <v>-3.6044780948683131</v>
      </c>
      <c r="M281" s="336">
        <v>4327</v>
      </c>
      <c r="N281" s="341">
        <f t="shared" ref="N281" si="25">(M281/M269-1)*100</f>
        <v>76.037428803905598</v>
      </c>
      <c r="O281" s="337">
        <v>430</v>
      </c>
      <c r="P281" s="341">
        <f t="shared" ref="P281" si="26">(O281/O269-1)*100</f>
        <v>3.8647342995169032</v>
      </c>
      <c r="Q281" s="336">
        <v>3353</v>
      </c>
      <c r="R281" s="341">
        <f t="shared" ref="R281" si="27">(Q281/Q269-1)*100</f>
        <v>-9.1327913279132815</v>
      </c>
      <c r="S281" s="337" t="s">
        <v>515</v>
      </c>
      <c r="T281" s="337" t="s">
        <v>515</v>
      </c>
      <c r="U281" s="343">
        <v>4307</v>
      </c>
      <c r="V281" s="337" t="s">
        <v>515</v>
      </c>
      <c r="W281" s="336">
        <v>42956</v>
      </c>
      <c r="X281" s="341">
        <f t="shared" ref="X281" si="28">(W281/W269-1)*100</f>
        <v>11.678452579034948</v>
      </c>
      <c r="Y281" s="336">
        <v>5752</v>
      </c>
      <c r="Z281" s="341">
        <f t="shared" ref="Z281" si="29">(Y281/Y269-1)*100</f>
        <v>28.82418812989922</v>
      </c>
      <c r="AA281" s="336">
        <v>53908</v>
      </c>
      <c r="AB281" s="341">
        <f t="shared" ref="AB281" si="30">(AA281/AA269-1)*100</f>
        <v>86.423211259812561</v>
      </c>
      <c r="AC281" s="336">
        <v>7950</v>
      </c>
      <c r="AD281" s="341">
        <f t="shared" ref="AD281" si="31">(AC281/AC269-1)*100</f>
        <v>16.092289719626173</v>
      </c>
      <c r="AE281" s="336">
        <v>10481</v>
      </c>
      <c r="AF281" s="341">
        <f t="shared" ref="AF281" si="32">(AE281/AE269-1)*100</f>
        <v>12.880990845449647</v>
      </c>
      <c r="AG281" s="336">
        <v>1736</v>
      </c>
      <c r="AH281" s="341">
        <f t="shared" ref="AH281" si="33">(AG281/AG269-1)*100</f>
        <v>19.889502762430933</v>
      </c>
      <c r="AI281" s="336">
        <v>1352</v>
      </c>
      <c r="AJ281" s="341">
        <f t="shared" ref="AJ281" si="34">(AI281/AI269-1)*100</f>
        <v>7.8149920255183414</v>
      </c>
      <c r="AK281" s="337">
        <v>714</v>
      </c>
      <c r="AL281" s="341">
        <f t="shared" ref="AL281" si="35">(AK281/AK269-1)*100</f>
        <v>13.513513513513509</v>
      </c>
      <c r="AM281" s="336">
        <v>5357</v>
      </c>
      <c r="AN281" s="341">
        <f t="shared" ref="AN281" si="36">(AM281/AM269-1)*100</f>
        <v>-6.0669822900227928</v>
      </c>
      <c r="AO281" s="336">
        <v>673</v>
      </c>
      <c r="AP281" s="341">
        <f t="shared" ref="AP281" si="37">(AO281/AO269-1)*100</f>
        <v>-2.3222060957910018</v>
      </c>
    </row>
    <row r="282" spans="1:42">
      <c r="A282" s="338"/>
      <c r="B282" s="338" t="s">
        <v>44</v>
      </c>
      <c r="C282" s="336">
        <f t="shared" ref="C282:C286" si="38">E282+G282+I282+K282+M282+O282+Q282+U282+W282+Y282+AA282+AC282+AE282+AG282+AI282+AK282+AM282+AO282</f>
        <v>408185</v>
      </c>
      <c r="D282" s="341">
        <f t="shared" ref="D282" si="39">(C282/C270-1)*100</f>
        <v>14.947044130360698</v>
      </c>
      <c r="E282" s="336">
        <v>137149</v>
      </c>
      <c r="F282" s="341">
        <f t="shared" ref="F282" si="40">(E282/E270-1)*100</f>
        <v>63.942049081367955</v>
      </c>
      <c r="G282" s="345">
        <v>35280</v>
      </c>
      <c r="H282" s="341">
        <f t="shared" si="4"/>
        <v>11.020202655925493</v>
      </c>
      <c r="I282" s="336">
        <v>39923</v>
      </c>
      <c r="J282" s="341">
        <f t="shared" ref="J282:J289" si="41">(I282/I270-1)*100</f>
        <v>-33.157533443836115</v>
      </c>
      <c r="K282" s="336">
        <v>20760</v>
      </c>
      <c r="L282" s="341">
        <f t="shared" ref="L282" si="42">(K282/K270-1)*100</f>
        <v>-4.6262691229843389</v>
      </c>
      <c r="M282" s="336">
        <v>9083</v>
      </c>
      <c r="N282" s="341">
        <f t="shared" ref="N282" si="43">(M282/M270-1)*100</f>
        <v>143.9044038668099</v>
      </c>
      <c r="O282" s="337">
        <v>381</v>
      </c>
      <c r="P282" s="341">
        <f t="shared" ref="P282" si="44">(O282/O270-1)*100</f>
        <v>-2.8061224489795866</v>
      </c>
      <c r="Q282" s="336">
        <v>4391</v>
      </c>
      <c r="R282" s="341">
        <f t="shared" ref="R282" si="45">(Q282/Q270-1)*100</f>
        <v>-10.002049600327933</v>
      </c>
      <c r="S282" s="337" t="s">
        <v>515</v>
      </c>
      <c r="T282" s="337" t="s">
        <v>515</v>
      </c>
      <c r="U282" s="343">
        <v>7152</v>
      </c>
      <c r="V282" s="337" t="s">
        <v>515</v>
      </c>
      <c r="W282" s="336">
        <v>58571</v>
      </c>
      <c r="X282" s="341">
        <f t="shared" ref="X282" si="46">(W282/W270-1)*100</f>
        <v>-19.84151965949993</v>
      </c>
      <c r="Y282" s="336">
        <v>9814</v>
      </c>
      <c r="Z282" s="341">
        <f t="shared" ref="Z282" si="47">(Y282/Y270-1)*100</f>
        <v>78.015599492109573</v>
      </c>
      <c r="AA282" s="336">
        <v>43536</v>
      </c>
      <c r="AB282" s="341">
        <f t="shared" ref="AB282" si="48">(AA282/AA270-1)*100</f>
        <v>49.531169500257597</v>
      </c>
      <c r="AC282" s="336">
        <v>8381</v>
      </c>
      <c r="AD282" s="341">
        <f t="shared" ref="AD282" si="49">(AC282/AC270-1)*100</f>
        <v>-16.340586943501702</v>
      </c>
      <c r="AE282" s="336">
        <v>15182</v>
      </c>
      <c r="AF282" s="341">
        <f t="shared" ref="AF282" si="50">(AE282/AE270-1)*100</f>
        <v>3.9222397152440358</v>
      </c>
      <c r="AG282" s="336">
        <v>3671</v>
      </c>
      <c r="AH282" s="341">
        <f t="shared" ref="AH282" si="51">(AG282/AG270-1)*100</f>
        <v>77.000964320154281</v>
      </c>
      <c r="AI282" s="336">
        <v>2331</v>
      </c>
      <c r="AJ282" s="341">
        <f t="shared" ref="AJ282" si="52">(AI282/AI270-1)*100</f>
        <v>-15.451577801958649</v>
      </c>
      <c r="AK282" s="336">
        <v>1206</v>
      </c>
      <c r="AL282" s="341">
        <f t="shared" ref="AL282" si="53">(AK282/AK270-1)*100</f>
        <v>45.30120481927711</v>
      </c>
      <c r="AM282" s="336">
        <v>10092</v>
      </c>
      <c r="AN282" s="341">
        <f t="shared" ref="AN282" si="54">(AM282/AM270-1)*100</f>
        <v>0.55799123156636821</v>
      </c>
      <c r="AO282" s="336">
        <v>1282</v>
      </c>
      <c r="AP282" s="341">
        <f t="shared" ref="AP282" si="55">(AO282/AO270-1)*100</f>
        <v>10.327022375215144</v>
      </c>
    </row>
    <row r="283" spans="1:42">
      <c r="A283" s="338"/>
      <c r="B283" s="338" t="s">
        <v>459</v>
      </c>
      <c r="C283" s="336">
        <f t="shared" si="38"/>
        <v>256879</v>
      </c>
      <c r="D283" s="341">
        <f t="shared" ref="D283:D292" si="56">(C283/C271-1)*100</f>
        <v>42.874861646448977</v>
      </c>
      <c r="E283" s="336">
        <v>93540</v>
      </c>
      <c r="F283" s="341">
        <f t="shared" ref="F283:F289" si="57">(E283/E271-1)*100</f>
        <v>110.42922703140468</v>
      </c>
      <c r="G283" s="345">
        <v>22430</v>
      </c>
      <c r="H283" s="341">
        <f t="shared" si="4"/>
        <v>19.908050892761686</v>
      </c>
      <c r="I283" s="336">
        <v>18577</v>
      </c>
      <c r="J283" s="341">
        <f t="shared" si="41"/>
        <v>13.683373110580742</v>
      </c>
      <c r="K283" s="336">
        <v>14271</v>
      </c>
      <c r="L283" s="341">
        <f t="shared" ref="L283:L289" si="58">(K283/K271-1)*100</f>
        <v>-10.783945986496624</v>
      </c>
      <c r="M283" s="336">
        <v>6003</v>
      </c>
      <c r="N283" s="341">
        <f t="shared" ref="N283:N289" si="59">(M283/M271-1)*100</f>
        <v>198.35984095427435</v>
      </c>
      <c r="O283" s="337">
        <v>328</v>
      </c>
      <c r="P283" s="341">
        <f t="shared" ref="P283:P285" si="60">(O283/O271-1)*100</f>
        <v>48.416289592760187</v>
      </c>
      <c r="Q283" s="336">
        <v>3021</v>
      </c>
      <c r="R283" s="341">
        <f t="shared" ref="R283:R289" si="61">(Q283/Q271-1)*100</f>
        <v>31.86381492797905</v>
      </c>
      <c r="S283" s="337" t="s">
        <v>515</v>
      </c>
      <c r="T283" s="337" t="s">
        <v>515</v>
      </c>
      <c r="U283" s="343">
        <v>4730</v>
      </c>
      <c r="V283" s="337" t="s">
        <v>515</v>
      </c>
      <c r="W283" s="336">
        <v>26191</v>
      </c>
      <c r="X283" s="341">
        <f t="shared" ref="X283:X286" si="62">(W283/W271-1)*100</f>
        <v>-5.8318052709164796</v>
      </c>
      <c r="Y283" s="336">
        <v>4933</v>
      </c>
      <c r="Z283" s="341">
        <f t="shared" ref="Z283:Z286" si="63">(Y283/Y271-1)*100</f>
        <v>-9.1193809874723701</v>
      </c>
      <c r="AA283" s="336">
        <v>29459</v>
      </c>
      <c r="AB283" s="341">
        <f t="shared" ref="AB283:AB286" si="64">(AA283/AA271-1)*100</f>
        <v>107.99971757396034</v>
      </c>
      <c r="AC283" s="336">
        <v>8444</v>
      </c>
      <c r="AD283" s="341">
        <f t="shared" ref="AD283:AD286" si="65">(AC283/AC271-1)*100</f>
        <v>0.32077937507426491</v>
      </c>
      <c r="AE283" s="336">
        <v>15240</v>
      </c>
      <c r="AF283" s="341">
        <f t="shared" ref="AF283:AF286" si="66">(AE283/AE271-1)*100</f>
        <v>-3.9939523749527583</v>
      </c>
      <c r="AG283" s="336">
        <v>2396</v>
      </c>
      <c r="AH283" s="341">
        <f t="shared" ref="AH283:AH289" si="67">(AG283/AG271-1)*100</f>
        <v>27.786666666666669</v>
      </c>
      <c r="AI283" s="336">
        <v>1253</v>
      </c>
      <c r="AJ283" s="341">
        <f t="shared" ref="AJ283:AJ289" si="68">(AI283/AI271-1)*100</f>
        <v>8.9565217391304408</v>
      </c>
      <c r="AK283" s="336">
        <v>1304</v>
      </c>
      <c r="AL283" s="341">
        <f t="shared" ref="AL283:AL289" si="69">(AK283/AK271-1)*100</f>
        <v>27.34375</v>
      </c>
      <c r="AM283" s="336">
        <v>3993</v>
      </c>
      <c r="AN283" s="341">
        <f t="shared" ref="AN283:AN289" si="70">(AM283/AM271-1)*100</f>
        <v>14.741379310344826</v>
      </c>
      <c r="AO283" s="336">
        <v>766</v>
      </c>
      <c r="AP283" s="341">
        <f t="shared" ref="AP283:AP289" si="71">(AO283/AO271-1)*100</f>
        <v>39.27272727272728</v>
      </c>
    </row>
    <row r="284" spans="1:42">
      <c r="A284" s="338"/>
      <c r="B284" s="338" t="s">
        <v>1277</v>
      </c>
      <c r="C284" s="336">
        <f t="shared" si="38"/>
        <v>329478</v>
      </c>
      <c r="D284" s="341">
        <f t="shared" si="56"/>
        <v>45.10550028406464</v>
      </c>
      <c r="E284" s="336">
        <v>94079</v>
      </c>
      <c r="F284" s="341">
        <f t="shared" si="57"/>
        <v>102.3944237678291</v>
      </c>
      <c r="G284" s="345">
        <v>21239</v>
      </c>
      <c r="H284" s="341">
        <f t="shared" si="4"/>
        <v>38.364820846905531</v>
      </c>
      <c r="I284" s="336">
        <v>13057</v>
      </c>
      <c r="J284" s="341">
        <f t="shared" si="41"/>
        <v>4.3391401630174187</v>
      </c>
      <c r="K284" s="336">
        <v>23339</v>
      </c>
      <c r="L284" s="341">
        <f t="shared" si="58"/>
        <v>21.772931232390704</v>
      </c>
      <c r="M284" s="336">
        <v>12948</v>
      </c>
      <c r="N284" s="341">
        <f t="shared" si="59"/>
        <v>64.356435643564353</v>
      </c>
      <c r="O284" s="337">
        <v>394</v>
      </c>
      <c r="P284" s="341">
        <f t="shared" si="60"/>
        <v>88.516746411483254</v>
      </c>
      <c r="Q284" s="336">
        <v>3066</v>
      </c>
      <c r="R284" s="341">
        <f t="shared" si="61"/>
        <v>38.670284938941649</v>
      </c>
      <c r="S284" s="337" t="s">
        <v>515</v>
      </c>
      <c r="T284" s="337" t="s">
        <v>515</v>
      </c>
      <c r="U284" s="343">
        <v>9767</v>
      </c>
      <c r="V284" s="337" t="s">
        <v>515</v>
      </c>
      <c r="W284" s="336">
        <v>63268</v>
      </c>
      <c r="X284" s="341">
        <f t="shared" si="62"/>
        <v>15.277954922289227</v>
      </c>
      <c r="Y284" s="336">
        <v>11328</v>
      </c>
      <c r="Z284" s="341">
        <f t="shared" si="63"/>
        <v>21.012712317060146</v>
      </c>
      <c r="AA284" s="336">
        <v>25972</v>
      </c>
      <c r="AB284" s="341">
        <f t="shared" si="64"/>
        <v>86.781733189500173</v>
      </c>
      <c r="AC284" s="336">
        <v>16395</v>
      </c>
      <c r="AD284" s="341">
        <f t="shared" si="65"/>
        <v>20.145097464458452</v>
      </c>
      <c r="AE284" s="336">
        <v>24799</v>
      </c>
      <c r="AF284" s="341">
        <f t="shared" si="66"/>
        <v>11.106630824372754</v>
      </c>
      <c r="AG284" s="336">
        <v>1971</v>
      </c>
      <c r="AH284" s="341">
        <f t="shared" si="67"/>
        <v>-10.082116788321171</v>
      </c>
      <c r="AI284" s="336">
        <v>1213</v>
      </c>
      <c r="AJ284" s="341">
        <f t="shared" si="68"/>
        <v>6.4969271290605812</v>
      </c>
      <c r="AK284" s="336">
        <v>943</v>
      </c>
      <c r="AL284" s="341">
        <f t="shared" si="69"/>
        <v>9.6511627906976649</v>
      </c>
      <c r="AM284" s="336">
        <v>4894</v>
      </c>
      <c r="AN284" s="341">
        <f t="shared" si="70"/>
        <v>13.365763261524211</v>
      </c>
      <c r="AO284" s="336">
        <v>806</v>
      </c>
      <c r="AP284" s="341">
        <f t="shared" si="71"/>
        <v>28.548644338118013</v>
      </c>
    </row>
    <row r="285" spans="1:42">
      <c r="A285" s="338"/>
      <c r="B285" s="338" t="s">
        <v>6</v>
      </c>
      <c r="C285" s="336">
        <f t="shared" si="38"/>
        <v>507408</v>
      </c>
      <c r="D285" s="341">
        <f t="shared" si="56"/>
        <v>27.904332898925908</v>
      </c>
      <c r="E285" s="336">
        <v>135935</v>
      </c>
      <c r="F285" s="341">
        <f t="shared" si="57"/>
        <v>59.638059000375797</v>
      </c>
      <c r="G285" s="345">
        <v>22640</v>
      </c>
      <c r="H285" s="341">
        <f t="shared" si="4"/>
        <v>27.091051981587523</v>
      </c>
      <c r="I285" s="336">
        <v>17367</v>
      </c>
      <c r="J285" s="341">
        <f t="shared" si="41"/>
        <v>-14.587124379088179</v>
      </c>
      <c r="K285" s="336">
        <v>33302</v>
      </c>
      <c r="L285" s="341">
        <f t="shared" si="58"/>
        <v>19.387681938768186</v>
      </c>
      <c r="M285" s="336">
        <v>44317</v>
      </c>
      <c r="N285" s="341">
        <f t="shared" si="59"/>
        <v>390.55789240646448</v>
      </c>
      <c r="O285" s="337">
        <v>524</v>
      </c>
      <c r="P285" s="341">
        <f t="shared" si="60"/>
        <v>38.258575197889179</v>
      </c>
      <c r="Q285" s="336">
        <v>3123</v>
      </c>
      <c r="R285" s="341">
        <f t="shared" si="61"/>
        <v>-9.6876807403123202</v>
      </c>
      <c r="S285" s="337" t="s">
        <v>515</v>
      </c>
      <c r="T285" s="337" t="s">
        <v>515</v>
      </c>
      <c r="U285" s="343">
        <v>13656</v>
      </c>
      <c r="V285" s="337" t="s">
        <v>515</v>
      </c>
      <c r="W285" s="336">
        <v>123322</v>
      </c>
      <c r="X285" s="341">
        <f t="shared" si="62"/>
        <v>-8.8468560362477966</v>
      </c>
      <c r="Y285" s="336">
        <v>14440</v>
      </c>
      <c r="Z285" s="341">
        <f t="shared" si="63"/>
        <v>3.2756401087111975</v>
      </c>
      <c r="AA285" s="336">
        <v>29862</v>
      </c>
      <c r="AB285" s="341">
        <f t="shared" si="64"/>
        <v>33.003741314804927</v>
      </c>
      <c r="AC285" s="336">
        <v>12410</v>
      </c>
      <c r="AD285" s="341">
        <f t="shared" si="65"/>
        <v>22.1697184485135</v>
      </c>
      <c r="AE285" s="336">
        <v>43876</v>
      </c>
      <c r="AF285" s="341">
        <f t="shared" si="66"/>
        <v>15.172196556068872</v>
      </c>
      <c r="AG285" s="336">
        <v>1569</v>
      </c>
      <c r="AH285" s="341">
        <f t="shared" si="67"/>
        <v>-31.24452234881683</v>
      </c>
      <c r="AI285" s="336">
        <v>1576</v>
      </c>
      <c r="AJ285" s="341">
        <f t="shared" si="68"/>
        <v>-9.7365406643757151</v>
      </c>
      <c r="AK285" s="336">
        <v>1462</v>
      </c>
      <c r="AL285" s="341">
        <f t="shared" si="69"/>
        <v>50.102669404517464</v>
      </c>
      <c r="AM285" s="336">
        <v>6626</v>
      </c>
      <c r="AN285" s="341">
        <f t="shared" si="70"/>
        <v>0.60734892195566381</v>
      </c>
      <c r="AO285" s="336">
        <v>1401</v>
      </c>
      <c r="AP285" s="341">
        <f t="shared" si="71"/>
        <v>29.962894248608542</v>
      </c>
    </row>
    <row r="286" spans="1:42">
      <c r="A286" s="338"/>
      <c r="B286" s="338" t="s">
        <v>7</v>
      </c>
      <c r="C286" s="336">
        <f t="shared" si="38"/>
        <v>368783</v>
      </c>
      <c r="D286" s="341">
        <f t="shared" si="56"/>
        <v>74.76459242620264</v>
      </c>
      <c r="E286" s="336">
        <v>119377</v>
      </c>
      <c r="F286" s="341">
        <f t="shared" si="57"/>
        <v>128.22811914503117</v>
      </c>
      <c r="G286" s="345">
        <v>33228</v>
      </c>
      <c r="H286" s="341">
        <f t="shared" si="4"/>
        <v>99.735513344553965</v>
      </c>
      <c r="I286" s="336">
        <v>24824</v>
      </c>
      <c r="J286" s="341">
        <f t="shared" si="41"/>
        <v>20.815690855112678</v>
      </c>
      <c r="K286" s="336">
        <v>20533</v>
      </c>
      <c r="L286" s="341">
        <f t="shared" si="58"/>
        <v>19.872730457119502</v>
      </c>
      <c r="M286" s="336">
        <v>38792</v>
      </c>
      <c r="N286" s="341">
        <f t="shared" si="59"/>
        <v>509.1708542713568</v>
      </c>
      <c r="O286" s="337">
        <v>768</v>
      </c>
      <c r="P286" s="341">
        <f t="shared" ref="P286:P291" si="72">(O286/O274-1)*100</f>
        <v>53.6</v>
      </c>
      <c r="Q286" s="336">
        <v>5140</v>
      </c>
      <c r="R286" s="341">
        <f t="shared" si="61"/>
        <v>218.06930693069307</v>
      </c>
      <c r="S286" s="337" t="s">
        <v>515</v>
      </c>
      <c r="T286" s="337" t="s">
        <v>515</v>
      </c>
      <c r="U286" s="343">
        <v>5982</v>
      </c>
      <c r="V286" s="337" t="s">
        <v>515</v>
      </c>
      <c r="W286" s="336">
        <v>48638</v>
      </c>
      <c r="X286" s="341">
        <f t="shared" si="62"/>
        <v>8.5984772366981552</v>
      </c>
      <c r="Y286" s="336">
        <v>5742</v>
      </c>
      <c r="Z286" s="341">
        <f t="shared" si="63"/>
        <v>2.4991074616208531</v>
      </c>
      <c r="AA286" s="336">
        <v>34286</v>
      </c>
      <c r="AB286" s="341">
        <f t="shared" si="64"/>
        <v>109.49529512403764</v>
      </c>
      <c r="AC286" s="336">
        <v>8973</v>
      </c>
      <c r="AD286" s="341">
        <f t="shared" si="65"/>
        <v>6.9360028602073687</v>
      </c>
      <c r="AE286" s="336">
        <v>11905</v>
      </c>
      <c r="AF286" s="341">
        <f t="shared" si="66"/>
        <v>3.0914444059577439</v>
      </c>
      <c r="AG286" s="336">
        <v>1473</v>
      </c>
      <c r="AH286" s="341">
        <f t="shared" si="67"/>
        <v>-5.5769230769230793</v>
      </c>
      <c r="AI286" s="336">
        <v>1543</v>
      </c>
      <c r="AJ286" s="341">
        <f t="shared" si="68"/>
        <v>6.8559556786703668</v>
      </c>
      <c r="AK286" s="336">
        <v>1436</v>
      </c>
      <c r="AL286" s="341">
        <f t="shared" si="69"/>
        <v>9.6183206106870145</v>
      </c>
      <c r="AM286" s="336">
        <v>5272</v>
      </c>
      <c r="AN286" s="341">
        <f t="shared" si="70"/>
        <v>25.793366738248636</v>
      </c>
      <c r="AO286" s="336">
        <v>871</v>
      </c>
      <c r="AP286" s="341">
        <f t="shared" si="71"/>
        <v>21.648044692737422</v>
      </c>
    </row>
    <row r="287" spans="1:42">
      <c r="A287" s="338"/>
      <c r="B287" s="338" t="s">
        <v>10</v>
      </c>
      <c r="C287" s="336">
        <f t="shared" ref="C287:C292" si="73">E287+G287+I287+K287+M287+O287+Q287+U287+W287+Y287+AA287+AC287+AE287+AG287+AI287+AK287+AM287+AO287</f>
        <v>408141</v>
      </c>
      <c r="D287" s="341">
        <f t="shared" si="56"/>
        <v>26.3301091077923</v>
      </c>
      <c r="E287" s="336">
        <v>145362</v>
      </c>
      <c r="F287" s="341">
        <f t="shared" si="57"/>
        <v>52.94340456424986</v>
      </c>
      <c r="G287" s="345">
        <v>33699</v>
      </c>
      <c r="H287" s="341">
        <f t="shared" si="4"/>
        <v>9.4834307992202724</v>
      </c>
      <c r="I287" s="336">
        <v>37198</v>
      </c>
      <c r="J287" s="341">
        <f t="shared" si="41"/>
        <v>7.0476848254626079</v>
      </c>
      <c r="K287" s="336">
        <v>19232</v>
      </c>
      <c r="L287" s="341">
        <f t="shared" si="58"/>
        <v>-9.3086862208808796</v>
      </c>
      <c r="M287" s="336">
        <v>25313</v>
      </c>
      <c r="N287" s="341">
        <f t="shared" si="59"/>
        <v>187.58236764371733</v>
      </c>
      <c r="O287" s="337">
        <v>404</v>
      </c>
      <c r="P287" s="341">
        <f t="shared" si="72"/>
        <v>38.831615120274911</v>
      </c>
      <c r="Q287" s="336">
        <v>3027</v>
      </c>
      <c r="R287" s="341">
        <f t="shared" si="61"/>
        <v>-13.316151202749138</v>
      </c>
      <c r="S287" s="337" t="s">
        <v>515</v>
      </c>
      <c r="T287" s="337" t="s">
        <v>515</v>
      </c>
      <c r="U287" s="343">
        <v>5160</v>
      </c>
      <c r="V287" s="337" t="s">
        <v>515</v>
      </c>
      <c r="W287" s="336">
        <v>41534</v>
      </c>
      <c r="X287" s="341">
        <f t="shared" ref="X287:X292" si="74">(W287/W275-1)*100</f>
        <v>-13.402276802468617</v>
      </c>
      <c r="Y287" s="336">
        <v>4598</v>
      </c>
      <c r="Z287" s="347">
        <f t="shared" ref="Z287:Z292" si="75">(Y287/Y275-1)*100</f>
        <v>15.877016129032251</v>
      </c>
      <c r="AA287" s="348">
        <v>52511</v>
      </c>
      <c r="AB287" s="341">
        <f t="shared" ref="AB287:AB292" si="76">(AA287/AA275-1)*100</f>
        <v>69.81760558825431</v>
      </c>
      <c r="AC287" s="336">
        <v>9408</v>
      </c>
      <c r="AD287" s="341">
        <f t="shared" ref="AD287:AD292" si="77">(AC287/AC275-1)*100</f>
        <v>3.1352773514580212</v>
      </c>
      <c r="AE287" s="336">
        <v>17075</v>
      </c>
      <c r="AF287" s="341">
        <f t="shared" ref="AF287:AF292" si="78">(AE287/AE275-1)*100</f>
        <v>-19.309106374935027</v>
      </c>
      <c r="AG287" s="336">
        <v>1496</v>
      </c>
      <c r="AH287" s="341">
        <f t="shared" si="67"/>
        <v>-51.679586563307488</v>
      </c>
      <c r="AI287" s="336">
        <v>1876</v>
      </c>
      <c r="AJ287" s="341">
        <f t="shared" si="68"/>
        <v>-39.169909208819718</v>
      </c>
      <c r="AK287" s="336">
        <v>1714</v>
      </c>
      <c r="AL287" s="341">
        <f t="shared" si="69"/>
        <v>16.837082481254264</v>
      </c>
      <c r="AM287" s="336">
        <v>7404</v>
      </c>
      <c r="AN287" s="341">
        <f t="shared" si="70"/>
        <v>5.0361753440204327</v>
      </c>
      <c r="AO287" s="336">
        <v>1130</v>
      </c>
      <c r="AP287" s="341">
        <f t="shared" si="71"/>
        <v>28.263337116912602</v>
      </c>
    </row>
    <row r="288" spans="1:42">
      <c r="A288" s="338"/>
      <c r="B288" s="338" t="s">
        <v>8</v>
      </c>
      <c r="C288" s="336">
        <f t="shared" si="73"/>
        <v>514070</v>
      </c>
      <c r="D288" s="341">
        <f t="shared" si="56"/>
        <v>22.243940950424236</v>
      </c>
      <c r="E288" s="336">
        <v>161646</v>
      </c>
      <c r="F288" s="341">
        <f t="shared" si="57"/>
        <v>40.183852224438475</v>
      </c>
      <c r="G288" s="345">
        <v>62749</v>
      </c>
      <c r="H288" s="341">
        <f t="shared" si="4"/>
        <v>7.6127593894700807</v>
      </c>
      <c r="I288" s="336">
        <v>45563</v>
      </c>
      <c r="J288" s="341">
        <f t="shared" si="41"/>
        <v>38.422043990764365</v>
      </c>
      <c r="K288" s="336">
        <v>18248</v>
      </c>
      <c r="L288" s="341">
        <f t="shared" si="58"/>
        <v>9.7360033676108024</v>
      </c>
      <c r="M288" s="336">
        <v>32374</v>
      </c>
      <c r="N288" s="341">
        <f t="shared" si="59"/>
        <v>378.48063848655033</v>
      </c>
      <c r="O288" s="337">
        <v>425</v>
      </c>
      <c r="P288" s="341">
        <f t="shared" si="72"/>
        <v>27.245508982035926</v>
      </c>
      <c r="Q288" s="336">
        <v>3099</v>
      </c>
      <c r="R288" s="341">
        <f t="shared" si="61"/>
        <v>21.291585127201571</v>
      </c>
      <c r="S288" s="337" t="s">
        <v>515</v>
      </c>
      <c r="T288" s="337" t="s">
        <v>515</v>
      </c>
      <c r="U288" s="343">
        <v>5538</v>
      </c>
      <c r="V288" s="337" t="s">
        <v>515</v>
      </c>
      <c r="W288" s="336">
        <v>43938</v>
      </c>
      <c r="X288" s="341">
        <f t="shared" si="74"/>
        <v>3.7325589630993639</v>
      </c>
      <c r="Y288" s="336">
        <v>4957</v>
      </c>
      <c r="Z288" s="347">
        <f t="shared" si="75"/>
        <v>23.308457711442788</v>
      </c>
      <c r="AA288" s="348">
        <v>98787</v>
      </c>
      <c r="AB288" s="341">
        <f t="shared" si="76"/>
        <v>-1.6457586618876974</v>
      </c>
      <c r="AC288" s="336">
        <v>8305</v>
      </c>
      <c r="AD288" s="341">
        <f t="shared" si="77"/>
        <v>-3.8661882162287275</v>
      </c>
      <c r="AE288" s="336">
        <v>14302</v>
      </c>
      <c r="AF288" s="341">
        <f t="shared" si="78"/>
        <v>3.2337231124584864</v>
      </c>
      <c r="AG288" s="336">
        <v>3052</v>
      </c>
      <c r="AH288" s="341">
        <f t="shared" si="67"/>
        <v>-60.260416666666657</v>
      </c>
      <c r="AI288" s="336">
        <v>1698</v>
      </c>
      <c r="AJ288" s="341">
        <f t="shared" si="68"/>
        <v>-21.751152073732715</v>
      </c>
      <c r="AK288" s="336">
        <v>1613</v>
      </c>
      <c r="AL288" s="341">
        <f t="shared" si="69"/>
        <v>27.40916271721958</v>
      </c>
      <c r="AM288" s="336">
        <v>6038</v>
      </c>
      <c r="AN288" s="341">
        <f t="shared" si="70"/>
        <v>1.2917295755745739</v>
      </c>
      <c r="AO288" s="336">
        <v>1738</v>
      </c>
      <c r="AP288" s="341">
        <f t="shared" si="71"/>
        <v>31.566994700984097</v>
      </c>
    </row>
    <row r="289" spans="1:42">
      <c r="A289" s="338"/>
      <c r="B289" s="338" t="s">
        <v>9</v>
      </c>
      <c r="C289" s="336">
        <f t="shared" si="73"/>
        <v>263742</v>
      </c>
      <c r="D289" s="341">
        <f t="shared" si="56"/>
        <v>20.42463814437696</v>
      </c>
      <c r="E289" s="336">
        <v>89730</v>
      </c>
      <c r="F289" s="341">
        <f t="shared" si="57"/>
        <v>23.247029736968617</v>
      </c>
      <c r="G289" s="345">
        <v>25756</v>
      </c>
      <c r="H289" s="341">
        <f t="shared" si="4"/>
        <v>34.383804654074936</v>
      </c>
      <c r="I289" s="336">
        <v>20010</v>
      </c>
      <c r="J289" s="341">
        <f t="shared" si="41"/>
        <v>11.800201139792165</v>
      </c>
      <c r="K289" s="336">
        <v>9328</v>
      </c>
      <c r="L289" s="341">
        <f t="shared" si="58"/>
        <v>10.468972051160597</v>
      </c>
      <c r="M289" s="336">
        <v>20033</v>
      </c>
      <c r="N289" s="341">
        <f t="shared" si="59"/>
        <v>320.59626285954232</v>
      </c>
      <c r="O289" s="337">
        <v>400</v>
      </c>
      <c r="P289" s="341">
        <f t="shared" si="72"/>
        <v>41.342756183745585</v>
      </c>
      <c r="Q289" s="336">
        <v>2482</v>
      </c>
      <c r="R289" s="341">
        <f t="shared" si="61"/>
        <v>22.145669291338589</v>
      </c>
      <c r="S289" s="337" t="s">
        <v>515</v>
      </c>
      <c r="T289" s="337" t="s">
        <v>515</v>
      </c>
      <c r="U289" s="343">
        <v>2176</v>
      </c>
      <c r="V289" s="337" t="s">
        <v>515</v>
      </c>
      <c r="W289" s="336">
        <v>29998</v>
      </c>
      <c r="X289" s="341">
        <f t="shared" si="74"/>
        <v>-3.6023008451428362</v>
      </c>
      <c r="Y289" s="336">
        <v>2889</v>
      </c>
      <c r="Z289" s="347">
        <f t="shared" si="75"/>
        <v>12.939796716184526</v>
      </c>
      <c r="AA289" s="348">
        <v>41820</v>
      </c>
      <c r="AB289" s="341">
        <f t="shared" si="76"/>
        <v>20.874038961789697</v>
      </c>
      <c r="AC289" s="336">
        <v>7470</v>
      </c>
      <c r="AD289" s="341">
        <f t="shared" si="77"/>
        <v>4.9157303370786609</v>
      </c>
      <c r="AE289" s="336">
        <v>3774</v>
      </c>
      <c r="AF289" s="341">
        <f t="shared" si="78"/>
        <v>-24.91046557898926</v>
      </c>
      <c r="AG289" s="336">
        <v>960</v>
      </c>
      <c r="AH289" s="341">
        <f t="shared" si="67"/>
        <v>-82.984757178305571</v>
      </c>
      <c r="AI289" s="336">
        <v>520</v>
      </c>
      <c r="AJ289" s="341">
        <f t="shared" si="68"/>
        <v>2.9702970297029729</v>
      </c>
      <c r="AK289" s="336">
        <v>911</v>
      </c>
      <c r="AL289" s="341">
        <f t="shared" si="69"/>
        <v>12.192118226600979</v>
      </c>
      <c r="AM289" s="336">
        <v>4153</v>
      </c>
      <c r="AN289" s="341">
        <f t="shared" si="70"/>
        <v>-14.757799671592775</v>
      </c>
      <c r="AO289" s="336">
        <v>1332</v>
      </c>
      <c r="AP289" s="341">
        <f t="shared" si="71"/>
        <v>-2.5603511338697871</v>
      </c>
    </row>
    <row r="290" spans="1:42">
      <c r="A290" s="338" t="s">
        <v>1309</v>
      </c>
      <c r="B290" s="338" t="s">
        <v>1310</v>
      </c>
      <c r="C290" s="336">
        <f t="shared" si="73"/>
        <v>278840</v>
      </c>
      <c r="D290" s="341">
        <f t="shared" si="56"/>
        <v>25.114978888754269</v>
      </c>
      <c r="E290" s="336">
        <v>83884</v>
      </c>
      <c r="F290" s="341">
        <f t="shared" ref="F290:F295" si="79">(E290/E278-1)*100</f>
        <v>32.457483933111206</v>
      </c>
      <c r="G290" s="345">
        <v>27905</v>
      </c>
      <c r="H290" s="341">
        <f>(G290/G278-1)*100</f>
        <v>6.719443169649697</v>
      </c>
      <c r="I290" s="336">
        <v>27498</v>
      </c>
      <c r="J290" s="341">
        <f t="shared" ref="J290:J295" si="80">(I290/I278-1)*100</f>
        <v>10.044821514326884</v>
      </c>
      <c r="K290" s="336">
        <v>14899</v>
      </c>
      <c r="L290" s="341">
        <f t="shared" ref="L290:L295" si="81">(K290/K278-1)*100</f>
        <v>22.343570372803413</v>
      </c>
      <c r="M290" s="336">
        <v>26184</v>
      </c>
      <c r="N290" s="341">
        <f t="shared" ref="N290:N295" si="82">(M290/M278-1)*100</f>
        <v>563.05393770574824</v>
      </c>
      <c r="O290" s="337">
        <v>559</v>
      </c>
      <c r="P290" s="341">
        <f t="shared" si="72"/>
        <v>42.966751918158572</v>
      </c>
      <c r="Q290" s="336">
        <v>3670</v>
      </c>
      <c r="R290" s="341">
        <f t="shared" ref="R290:R295" si="83">(Q290/Q278-1)*100</f>
        <v>37.969924812030072</v>
      </c>
      <c r="S290" s="337" t="s">
        <v>515</v>
      </c>
      <c r="T290" s="337" t="s">
        <v>515</v>
      </c>
      <c r="U290" s="343">
        <v>3563</v>
      </c>
      <c r="V290" s="337" t="s">
        <v>515</v>
      </c>
      <c r="W290" s="336">
        <v>32711</v>
      </c>
      <c r="X290" s="341">
        <f t="shared" si="74"/>
        <v>-9.2948451321298808</v>
      </c>
      <c r="Y290" s="336">
        <v>3461</v>
      </c>
      <c r="Z290" s="347">
        <f t="shared" si="75"/>
        <v>50.086730268863832</v>
      </c>
      <c r="AA290" s="348">
        <v>25586</v>
      </c>
      <c r="AB290" s="341">
        <f t="shared" si="76"/>
        <v>8.0672410880216141</v>
      </c>
      <c r="AC290" s="336">
        <v>7716</v>
      </c>
      <c r="AD290" s="341">
        <f t="shared" si="77"/>
        <v>14.378891194782085</v>
      </c>
      <c r="AE290" s="336">
        <v>11547</v>
      </c>
      <c r="AF290" s="341">
        <f t="shared" si="78"/>
        <v>-4.7748639287481414</v>
      </c>
      <c r="AG290" s="336">
        <v>2327</v>
      </c>
      <c r="AH290" s="341">
        <f t="shared" ref="AH290:AH295" si="84">(AG290/AG278-1)*100</f>
        <v>70.601173020527867</v>
      </c>
      <c r="AI290" s="336">
        <v>706</v>
      </c>
      <c r="AJ290" s="341">
        <f t="shared" ref="AJ290:AJ296" si="85">(AI290/AI278-1)*100</f>
        <v>19.05564924114671</v>
      </c>
      <c r="AK290" s="336">
        <v>903</v>
      </c>
      <c r="AL290" s="341">
        <f t="shared" ref="AL290:AL295" si="86">(AK290/AK278-1)*100</f>
        <v>23.360655737704917</v>
      </c>
      <c r="AM290" s="336">
        <v>4669</v>
      </c>
      <c r="AN290" s="341">
        <f t="shared" ref="AN290:AN295" si="87">(AM290/AM278-1)*100</f>
        <v>-0.82837723024639098</v>
      </c>
      <c r="AO290" s="336">
        <v>1052</v>
      </c>
      <c r="AP290" s="341">
        <f t="shared" ref="AP290:AP295" si="88">(AO290/AO278-1)*100</f>
        <v>15.604395604395593</v>
      </c>
    </row>
    <row r="291" spans="1:42">
      <c r="A291" s="338"/>
      <c r="B291" s="338" t="s">
        <v>1316</v>
      </c>
      <c r="C291" s="336">
        <f t="shared" si="73"/>
        <v>294896</v>
      </c>
      <c r="D291" s="341">
        <f t="shared" si="56"/>
        <v>26.689321264246836</v>
      </c>
      <c r="E291" s="336">
        <v>95499</v>
      </c>
      <c r="F291" s="341">
        <f t="shared" si="79"/>
        <v>50.681624538483391</v>
      </c>
      <c r="G291" s="345">
        <v>7887</v>
      </c>
      <c r="H291" s="341">
        <f>(G291/G279-1)*100</f>
        <v>-38.950383156591059</v>
      </c>
      <c r="I291" s="336">
        <v>60870</v>
      </c>
      <c r="J291" s="341">
        <f t="shared" si="80"/>
        <v>24.851294252779255</v>
      </c>
      <c r="K291" s="336">
        <v>20595</v>
      </c>
      <c r="L291" s="341">
        <f t="shared" si="81"/>
        <v>56.818700982258427</v>
      </c>
      <c r="M291" s="336">
        <v>2991</v>
      </c>
      <c r="N291" s="341">
        <f t="shared" si="82"/>
        <v>-58.993693446668495</v>
      </c>
      <c r="O291" s="337">
        <v>383</v>
      </c>
      <c r="P291" s="341">
        <f t="shared" si="72"/>
        <v>92.462311557788951</v>
      </c>
      <c r="Q291" s="336">
        <v>3714</v>
      </c>
      <c r="R291" s="341">
        <f t="shared" si="83"/>
        <v>24.422110552763819</v>
      </c>
      <c r="S291" s="337" t="s">
        <v>515</v>
      </c>
      <c r="T291" s="337" t="s">
        <v>515</v>
      </c>
      <c r="U291" s="343">
        <v>5533</v>
      </c>
      <c r="V291" s="337" t="s">
        <v>515</v>
      </c>
      <c r="W291" s="336">
        <v>31266</v>
      </c>
      <c r="X291" s="341">
        <f t="shared" si="74"/>
        <v>9.8054365385966236</v>
      </c>
      <c r="Y291" s="336">
        <v>4119</v>
      </c>
      <c r="Z291" s="347">
        <f t="shared" si="75"/>
        <v>-2.6471283384542632</v>
      </c>
      <c r="AA291" s="348">
        <v>30160</v>
      </c>
      <c r="AB291" s="341">
        <f t="shared" si="76"/>
        <v>25.719049604001665</v>
      </c>
      <c r="AC291" s="336">
        <v>8595</v>
      </c>
      <c r="AD291" s="341">
        <f t="shared" si="77"/>
        <v>23.067010309278359</v>
      </c>
      <c r="AE291" s="336">
        <v>12235</v>
      </c>
      <c r="AF291" s="341">
        <f t="shared" si="78"/>
        <v>4.653151997262861</v>
      </c>
      <c r="AG291" s="336">
        <v>2562</v>
      </c>
      <c r="AH291" s="341">
        <f t="shared" si="84"/>
        <v>82.34875444839858</v>
      </c>
      <c r="AI291" s="336">
        <v>941</v>
      </c>
      <c r="AJ291" s="341">
        <f t="shared" si="85"/>
        <v>44.546850998463896</v>
      </c>
      <c r="AK291" s="336">
        <v>885</v>
      </c>
      <c r="AL291" s="341">
        <f t="shared" si="86"/>
        <v>30.530973451327426</v>
      </c>
      <c r="AM291" s="336">
        <v>5191</v>
      </c>
      <c r="AN291" s="341">
        <f t="shared" si="87"/>
        <v>22.458126916725639</v>
      </c>
      <c r="AO291" s="336">
        <v>1470</v>
      </c>
      <c r="AP291" s="341">
        <f t="shared" si="88"/>
        <v>-16.761041902604756</v>
      </c>
    </row>
    <row r="292" spans="1:42">
      <c r="A292" s="338"/>
      <c r="B292" s="338" t="s">
        <v>1326</v>
      </c>
      <c r="C292" s="336">
        <f t="shared" si="73"/>
        <v>442527</v>
      </c>
      <c r="D292" s="341">
        <f t="shared" si="56"/>
        <v>13.134858749840216</v>
      </c>
      <c r="E292" s="336">
        <v>169769</v>
      </c>
      <c r="F292" s="341">
        <f t="shared" si="79"/>
        <v>11.631378221988431</v>
      </c>
      <c r="G292" s="345">
        <v>18918</v>
      </c>
      <c r="H292" s="337" t="s">
        <v>515</v>
      </c>
      <c r="I292" s="336">
        <v>43581</v>
      </c>
      <c r="J292" s="341">
        <f t="shared" si="80"/>
        <v>-7.6086495654017376</v>
      </c>
      <c r="K292" s="336">
        <v>25946</v>
      </c>
      <c r="L292" s="341">
        <f t="shared" si="81"/>
        <v>33.700917242090078</v>
      </c>
      <c r="M292" s="336">
        <v>12292</v>
      </c>
      <c r="N292" s="341">
        <f t="shared" si="82"/>
        <v>262.59587020648968</v>
      </c>
      <c r="O292" s="337">
        <v>516</v>
      </c>
      <c r="P292" s="341">
        <f t="shared" ref="P292:P298" si="89">(O292/O280-1)*100</f>
        <v>9.554140127388532</v>
      </c>
      <c r="Q292" s="336">
        <v>4437</v>
      </c>
      <c r="R292" s="341">
        <f t="shared" si="83"/>
        <v>50.918367346938773</v>
      </c>
      <c r="S292" s="337" t="s">
        <v>515</v>
      </c>
      <c r="T292" s="337" t="s">
        <v>515</v>
      </c>
      <c r="U292" s="343">
        <v>6303</v>
      </c>
      <c r="V292" s="339" t="s">
        <v>1327</v>
      </c>
      <c r="W292" s="336">
        <v>50625</v>
      </c>
      <c r="X292" s="341">
        <f t="shared" si="74"/>
        <v>-10.670172219085261</v>
      </c>
      <c r="Y292" s="336">
        <v>4563</v>
      </c>
      <c r="Z292" s="347">
        <f t="shared" si="75"/>
        <v>-9.5898553596195804</v>
      </c>
      <c r="AA292" s="348">
        <v>64408</v>
      </c>
      <c r="AB292" s="341">
        <f t="shared" si="76"/>
        <v>-3.3261287223823266</v>
      </c>
      <c r="AC292" s="336">
        <v>11443</v>
      </c>
      <c r="AD292" s="341">
        <f t="shared" si="77"/>
        <v>24.978156400174754</v>
      </c>
      <c r="AE292" s="336">
        <v>15872</v>
      </c>
      <c r="AF292" s="341">
        <f t="shared" si="78"/>
        <v>10.768371833344958</v>
      </c>
      <c r="AG292" s="336">
        <v>3453</v>
      </c>
      <c r="AH292" s="341">
        <f t="shared" si="84"/>
        <v>54.082998661311919</v>
      </c>
      <c r="AI292" s="336">
        <v>806</v>
      </c>
      <c r="AJ292" s="341">
        <f t="shared" si="85"/>
        <v>-60.039662865642043</v>
      </c>
      <c r="AK292" s="336">
        <v>1062</v>
      </c>
      <c r="AL292" s="341">
        <f t="shared" si="86"/>
        <v>12.978723404255321</v>
      </c>
      <c r="AM292" s="336">
        <v>6675</v>
      </c>
      <c r="AN292" s="341">
        <f t="shared" si="87"/>
        <v>-5.6537102473498191</v>
      </c>
      <c r="AO292" s="336">
        <v>1858</v>
      </c>
      <c r="AP292" s="341">
        <f t="shared" si="88"/>
        <v>16.70854271356783</v>
      </c>
    </row>
    <row r="293" spans="1:42">
      <c r="A293" s="338"/>
      <c r="B293" s="338" t="s">
        <v>414</v>
      </c>
      <c r="C293" s="336">
        <f t="shared" ref="C293:C301" si="90">E293+G293+I293+K293+M293+O293+Q293+U293+W293+Y293+AA293+AC293+AE293+AG293+AI293+AK293+AM293+AO293</f>
        <v>450067</v>
      </c>
      <c r="D293" s="341">
        <f t="shared" ref="D293:R301" si="91">(C293/C281-1)*100</f>
        <v>18.155111941865833</v>
      </c>
      <c r="E293" s="336">
        <v>184481</v>
      </c>
      <c r="F293" s="341">
        <f t="shared" si="79"/>
        <v>20.107163551371453</v>
      </c>
      <c r="G293" s="345">
        <v>32107</v>
      </c>
      <c r="H293" s="341">
        <f t="shared" ref="H293:H298" si="92">(G293/G281-1)*100</f>
        <v>19.994767724333819</v>
      </c>
      <c r="I293" s="336">
        <v>49539</v>
      </c>
      <c r="J293" s="341">
        <f t="shared" si="80"/>
        <v>16.931029599206916</v>
      </c>
      <c r="K293" s="336">
        <v>18298</v>
      </c>
      <c r="L293" s="341">
        <f t="shared" si="81"/>
        <v>22.838345864661648</v>
      </c>
      <c r="M293" s="336">
        <v>4896</v>
      </c>
      <c r="N293" s="341">
        <f t="shared" si="82"/>
        <v>13.149988444649875</v>
      </c>
      <c r="O293" s="337">
        <v>2313</v>
      </c>
      <c r="P293" s="341">
        <f t="shared" si="89"/>
        <v>437.90697674418607</v>
      </c>
      <c r="Q293" s="336">
        <v>4253</v>
      </c>
      <c r="R293" s="341">
        <f t="shared" si="83"/>
        <v>26.841634357291987</v>
      </c>
      <c r="S293" s="337" t="s">
        <v>515</v>
      </c>
      <c r="T293" s="337" t="s">
        <v>515</v>
      </c>
      <c r="U293" s="343">
        <v>6778</v>
      </c>
      <c r="V293" s="341">
        <f t="shared" ref="V293:V301" si="93">(U293/U281-1)*100</f>
        <v>57.371720455073131</v>
      </c>
      <c r="W293" s="336">
        <v>36875</v>
      </c>
      <c r="X293" s="341">
        <f t="shared" ref="X293:X301" si="94">(W293/W281-1)*100</f>
        <v>-14.156346028494271</v>
      </c>
      <c r="Y293" s="336">
        <v>4503</v>
      </c>
      <c r="Z293" s="347">
        <f t="shared" ref="Z293:Z301" si="95">(Y293/Y281-1)*100</f>
        <v>-21.714186369958277</v>
      </c>
      <c r="AA293" s="348">
        <v>74413</v>
      </c>
      <c r="AB293" s="347">
        <f t="shared" ref="AB293:AB301" si="96">(AA293/AA281-1)*100</f>
        <v>38.037026044371892</v>
      </c>
      <c r="AC293" s="336">
        <v>8601</v>
      </c>
      <c r="AD293" s="341">
        <f t="shared" ref="AD293:AD301" si="97">(AC293/AC281-1)*100</f>
        <v>8.1886792452830157</v>
      </c>
      <c r="AE293" s="336">
        <v>11925</v>
      </c>
      <c r="AF293" s="341">
        <f t="shared" ref="AF293:AF301" si="98">(AE293/AE281-1)*100</f>
        <v>13.777311325255216</v>
      </c>
      <c r="AG293" s="336">
        <v>1841</v>
      </c>
      <c r="AH293" s="341">
        <f t="shared" si="84"/>
        <v>6.0483870967741993</v>
      </c>
      <c r="AI293" s="336">
        <v>1569</v>
      </c>
      <c r="AJ293" s="341">
        <f t="shared" si="85"/>
        <v>16.050295857988161</v>
      </c>
      <c r="AK293" s="336">
        <v>811</v>
      </c>
      <c r="AL293" s="341">
        <f t="shared" si="86"/>
        <v>13.585434173669464</v>
      </c>
      <c r="AM293" s="336">
        <v>5877</v>
      </c>
      <c r="AN293" s="341">
        <f t="shared" si="87"/>
        <v>9.7069255180138203</v>
      </c>
      <c r="AO293" s="336">
        <v>987</v>
      </c>
      <c r="AP293" s="341">
        <f t="shared" si="88"/>
        <v>46.656760772659723</v>
      </c>
    </row>
    <row r="294" spans="1:42">
      <c r="A294" s="338"/>
      <c r="B294" s="338" t="s">
        <v>3</v>
      </c>
      <c r="C294" s="336">
        <f t="shared" si="90"/>
        <v>434219</v>
      </c>
      <c r="D294" s="341">
        <f t="shared" si="91"/>
        <v>6.3779903720126985</v>
      </c>
      <c r="E294" s="336">
        <v>147523</v>
      </c>
      <c r="F294" s="341">
        <f t="shared" si="79"/>
        <v>7.5640361942121315</v>
      </c>
      <c r="G294" s="345">
        <v>34934</v>
      </c>
      <c r="H294" s="341">
        <f t="shared" si="92"/>
        <v>-0.98072562358276771</v>
      </c>
      <c r="I294" s="336">
        <v>43160</v>
      </c>
      <c r="J294" s="341">
        <f t="shared" si="80"/>
        <v>8.1081081081081141</v>
      </c>
      <c r="K294" s="336">
        <v>24249</v>
      </c>
      <c r="L294" s="341">
        <f t="shared" si="81"/>
        <v>16.806358381502882</v>
      </c>
      <c r="M294" s="336">
        <v>12196</v>
      </c>
      <c r="N294" s="341">
        <f t="shared" si="82"/>
        <v>34.272817351095462</v>
      </c>
      <c r="O294" s="337">
        <v>945</v>
      </c>
      <c r="P294" s="341">
        <f t="shared" si="89"/>
        <v>148.03149606299212</v>
      </c>
      <c r="Q294" s="336">
        <v>3725</v>
      </c>
      <c r="R294" s="341">
        <f t="shared" si="83"/>
        <v>-15.167387838761105</v>
      </c>
      <c r="S294" s="337" t="s">
        <v>515</v>
      </c>
      <c r="T294" s="337" t="s">
        <v>515</v>
      </c>
      <c r="U294" s="343">
        <v>6784</v>
      </c>
      <c r="V294" s="341">
        <f t="shared" si="93"/>
        <v>-5.1454138702460845</v>
      </c>
      <c r="W294" s="336">
        <v>53156</v>
      </c>
      <c r="X294" s="341">
        <f t="shared" si="94"/>
        <v>-9.24518959894829</v>
      </c>
      <c r="Y294" s="336">
        <v>6812</v>
      </c>
      <c r="Z294" s="347">
        <f t="shared" si="95"/>
        <v>-30.588954554717752</v>
      </c>
      <c r="AA294" s="348">
        <v>54054</v>
      </c>
      <c r="AB294" s="347">
        <f t="shared" si="96"/>
        <v>24.159316427783907</v>
      </c>
      <c r="AC294" s="336">
        <v>9661</v>
      </c>
      <c r="AD294" s="341">
        <f t="shared" si="97"/>
        <v>15.272640496360811</v>
      </c>
      <c r="AE294" s="336">
        <v>20930</v>
      </c>
      <c r="AF294" s="341">
        <f t="shared" si="98"/>
        <v>37.860624423659608</v>
      </c>
      <c r="AG294" s="336">
        <v>2249</v>
      </c>
      <c r="AH294" s="341">
        <f t="shared" si="84"/>
        <v>-38.736039226368831</v>
      </c>
      <c r="AI294" s="336">
        <v>2186</v>
      </c>
      <c r="AJ294" s="341">
        <f t="shared" si="85"/>
        <v>-6.2205062205062163</v>
      </c>
      <c r="AK294" s="336">
        <v>1260</v>
      </c>
      <c r="AL294" s="341">
        <f t="shared" si="86"/>
        <v>4.4776119402984982</v>
      </c>
      <c r="AM294" s="336">
        <v>9221</v>
      </c>
      <c r="AN294" s="341">
        <f t="shared" si="87"/>
        <v>-8.6305984938565228</v>
      </c>
      <c r="AO294" s="336">
        <v>1174</v>
      </c>
      <c r="AP294" s="341">
        <f t="shared" si="88"/>
        <v>-8.4243369734789404</v>
      </c>
    </row>
    <row r="295" spans="1:42">
      <c r="A295" s="338"/>
      <c r="B295" s="338" t="s">
        <v>1347</v>
      </c>
      <c r="C295" s="336">
        <f t="shared" si="90"/>
        <v>294230</v>
      </c>
      <c r="D295" s="341">
        <f t="shared" si="91"/>
        <v>14.540308861370521</v>
      </c>
      <c r="E295" s="336">
        <v>98959</v>
      </c>
      <c r="F295" s="341">
        <f t="shared" si="79"/>
        <v>5.7932435321787379</v>
      </c>
      <c r="G295" s="345">
        <v>23390</v>
      </c>
      <c r="H295" s="341">
        <f t="shared" si="92"/>
        <v>4.2799821667409699</v>
      </c>
      <c r="I295" s="336">
        <v>17720</v>
      </c>
      <c r="J295" s="341">
        <f t="shared" si="80"/>
        <v>-4.6132314151908327</v>
      </c>
      <c r="K295" s="336">
        <v>21819</v>
      </c>
      <c r="L295" s="341">
        <f t="shared" si="81"/>
        <v>52.890477191507259</v>
      </c>
      <c r="M295" s="336">
        <v>8562</v>
      </c>
      <c r="N295" s="341">
        <f t="shared" si="82"/>
        <v>42.628685657171417</v>
      </c>
      <c r="O295" s="337">
        <v>634</v>
      </c>
      <c r="P295" s="341">
        <f t="shared" si="89"/>
        <v>93.292682926829258</v>
      </c>
      <c r="Q295" s="336">
        <v>2568</v>
      </c>
      <c r="R295" s="341">
        <f t="shared" si="83"/>
        <v>-14.995034756703074</v>
      </c>
      <c r="S295" s="337" t="s">
        <v>515</v>
      </c>
      <c r="T295" s="337" t="s">
        <v>515</v>
      </c>
      <c r="U295" s="343">
        <v>3706</v>
      </c>
      <c r="V295" s="341">
        <f t="shared" si="93"/>
        <v>-21.649048625792812</v>
      </c>
      <c r="W295" s="336">
        <v>25337</v>
      </c>
      <c r="X295" s="341">
        <f t="shared" si="94"/>
        <v>-3.2606620594860858</v>
      </c>
      <c r="Y295" s="336">
        <v>7370</v>
      </c>
      <c r="Z295" s="347">
        <f t="shared" si="95"/>
        <v>49.401986620717622</v>
      </c>
      <c r="AA295" s="348">
        <v>34477</v>
      </c>
      <c r="AB295" s="347">
        <f t="shared" si="96"/>
        <v>17.033843647102742</v>
      </c>
      <c r="AC295" s="336">
        <v>10434</v>
      </c>
      <c r="AD295" s="341">
        <f t="shared" si="97"/>
        <v>23.567029843675979</v>
      </c>
      <c r="AE295" s="336">
        <v>30713</v>
      </c>
      <c r="AF295" s="341">
        <f t="shared" si="98"/>
        <v>101.52887139107611</v>
      </c>
      <c r="AG295" s="336">
        <v>1104</v>
      </c>
      <c r="AH295" s="341">
        <f t="shared" si="84"/>
        <v>-53.923205342237068</v>
      </c>
      <c r="AI295" s="336">
        <v>1283</v>
      </c>
      <c r="AJ295" s="341">
        <f t="shared" si="85"/>
        <v>2.3942537909018347</v>
      </c>
      <c r="AK295" s="336">
        <v>1550</v>
      </c>
      <c r="AL295" s="341">
        <f t="shared" si="86"/>
        <v>18.865030674846615</v>
      </c>
      <c r="AM295" s="336">
        <v>3499</v>
      </c>
      <c r="AN295" s="341">
        <f t="shared" si="87"/>
        <v>-12.371650388179312</v>
      </c>
      <c r="AO295" s="336">
        <v>1105</v>
      </c>
      <c r="AP295" s="341">
        <f t="shared" si="88"/>
        <v>44.255874673629236</v>
      </c>
    </row>
    <row r="296" spans="1:42">
      <c r="A296" s="338"/>
      <c r="B296" s="338" t="s">
        <v>1351</v>
      </c>
      <c r="C296" s="336">
        <f t="shared" si="90"/>
        <v>293021</v>
      </c>
      <c r="D296" s="341">
        <f t="shared" si="91"/>
        <v>-11.065078700247055</v>
      </c>
      <c r="E296" s="336">
        <v>97250</v>
      </c>
      <c r="F296" s="341">
        <f>(E296/E284-1)*100</f>
        <v>3.3705715409390047</v>
      </c>
      <c r="G296" s="345">
        <v>17875</v>
      </c>
      <c r="H296" s="341">
        <f t="shared" si="92"/>
        <v>-15.838787136870847</v>
      </c>
      <c r="I296" s="336">
        <v>10010</v>
      </c>
      <c r="J296" s="341">
        <f>(I296/I284-1)*100</f>
        <v>-23.336141533277164</v>
      </c>
      <c r="K296" s="336">
        <v>24234</v>
      </c>
      <c r="L296" s="341">
        <f>(K296/K284-1)*100</f>
        <v>3.8347829812759748</v>
      </c>
      <c r="M296" s="336">
        <v>5633</v>
      </c>
      <c r="N296" s="341">
        <f>(M296/M284-1)*100</f>
        <v>-56.495211615693542</v>
      </c>
      <c r="O296" s="337">
        <v>467</v>
      </c>
      <c r="P296" s="341">
        <f t="shared" si="89"/>
        <v>18.527918781725884</v>
      </c>
      <c r="Q296" s="336">
        <v>2413</v>
      </c>
      <c r="R296" s="341">
        <f>(Q296/Q284-1)*100</f>
        <v>-21.298108284409658</v>
      </c>
      <c r="S296" s="337" t="s">
        <v>515</v>
      </c>
      <c r="T296" s="337" t="s">
        <v>515</v>
      </c>
      <c r="U296" s="343">
        <v>3971</v>
      </c>
      <c r="V296" s="341">
        <f t="shared" si="93"/>
        <v>-59.342684550015356</v>
      </c>
      <c r="W296" s="336">
        <v>46379</v>
      </c>
      <c r="X296" s="341">
        <f t="shared" si="94"/>
        <v>-26.694379465132457</v>
      </c>
      <c r="Y296" s="336">
        <v>7601</v>
      </c>
      <c r="Z296" s="347">
        <f t="shared" si="95"/>
        <v>-32.900776836158194</v>
      </c>
      <c r="AA296" s="348">
        <v>28579</v>
      </c>
      <c r="AB296" s="347">
        <f t="shared" si="96"/>
        <v>10.037732943169564</v>
      </c>
      <c r="AC296" s="336">
        <v>16507</v>
      </c>
      <c r="AD296" s="341">
        <f t="shared" si="97"/>
        <v>0.68313510216528872</v>
      </c>
      <c r="AE296" s="336">
        <v>24258</v>
      </c>
      <c r="AF296" s="341">
        <f t="shared" si="98"/>
        <v>-2.1815395782088021</v>
      </c>
      <c r="AG296" s="336">
        <v>1402</v>
      </c>
      <c r="AH296" s="341">
        <f>(AG296/AG284-1)*100</f>
        <v>-28.868594622019284</v>
      </c>
      <c r="AI296" s="336">
        <v>1078</v>
      </c>
      <c r="AJ296" s="341">
        <f t="shared" si="85"/>
        <v>-11.129431162407254</v>
      </c>
      <c r="AK296" s="336">
        <v>1132</v>
      </c>
      <c r="AL296" s="341">
        <f>(AK296/AK284-1)*100</f>
        <v>20.042417815482505</v>
      </c>
      <c r="AM296" s="336">
        <v>3146</v>
      </c>
      <c r="AN296" s="341">
        <f>(AM296/AM284-1)*100</f>
        <v>-35.717204740498566</v>
      </c>
      <c r="AO296" s="336">
        <v>1086</v>
      </c>
      <c r="AP296" s="341">
        <f>(AO296/AO284-1)*100</f>
        <v>34.739454094292796</v>
      </c>
    </row>
    <row r="297" spans="1:42">
      <c r="A297" s="338"/>
      <c r="B297" s="338" t="s">
        <v>1360</v>
      </c>
      <c r="C297" s="336">
        <f t="shared" si="90"/>
        <v>443790</v>
      </c>
      <c r="D297" s="341">
        <f t="shared" si="91"/>
        <v>-12.537839371866422</v>
      </c>
      <c r="E297" s="336">
        <v>129116</v>
      </c>
      <c r="F297" s="341">
        <f>(E297/E285-1)*100</f>
        <v>-5.0163681171147996</v>
      </c>
      <c r="G297" s="345">
        <v>20799</v>
      </c>
      <c r="H297" s="341">
        <f t="shared" si="92"/>
        <v>-8.1316254416961105</v>
      </c>
      <c r="I297" s="336">
        <v>14611</v>
      </c>
      <c r="J297" s="341">
        <f>(I297/I285-1)*100</f>
        <v>-15.8691771751022</v>
      </c>
      <c r="K297" s="336">
        <v>44475</v>
      </c>
      <c r="L297" s="341">
        <f>(K297/K285-1)*100</f>
        <v>33.550537505254937</v>
      </c>
      <c r="M297" s="336">
        <v>8621</v>
      </c>
      <c r="N297" s="341">
        <f>(M297/M285-1)*100</f>
        <v>-80.546968431978712</v>
      </c>
      <c r="O297" s="337">
        <v>781</v>
      </c>
      <c r="P297" s="341">
        <f t="shared" si="89"/>
        <v>49.045801526717561</v>
      </c>
      <c r="Q297" s="336">
        <v>5027</v>
      </c>
      <c r="R297" s="341">
        <f>(Q297/Q285-1)*100</f>
        <v>60.967018892090927</v>
      </c>
      <c r="S297" s="337" t="s">
        <v>515</v>
      </c>
      <c r="T297" s="337" t="s">
        <v>515</v>
      </c>
      <c r="U297" s="343">
        <v>5988</v>
      </c>
      <c r="V297" s="341">
        <f t="shared" si="93"/>
        <v>-56.151142355008787</v>
      </c>
      <c r="W297" s="336">
        <v>107340</v>
      </c>
      <c r="X297" s="341">
        <f t="shared" si="94"/>
        <v>-12.959569257715575</v>
      </c>
      <c r="Y297" s="336">
        <v>10231</v>
      </c>
      <c r="Z297" s="347">
        <f t="shared" si="95"/>
        <v>-29.14819944598338</v>
      </c>
      <c r="AA297" s="348">
        <v>31839</v>
      </c>
      <c r="AB297" s="347">
        <f t="shared" si="96"/>
        <v>6.6204540888085139</v>
      </c>
      <c r="AC297" s="336">
        <v>13824</v>
      </c>
      <c r="AD297" s="341">
        <f t="shared" si="97"/>
        <v>11.394037066881557</v>
      </c>
      <c r="AE297" s="336">
        <v>36971</v>
      </c>
      <c r="AF297" s="341">
        <f t="shared" si="98"/>
        <v>-15.737533047679831</v>
      </c>
      <c r="AG297" s="336">
        <v>1880</v>
      </c>
      <c r="AH297" s="341">
        <f>(AG297/AG285-1)*100</f>
        <v>19.821542383683877</v>
      </c>
      <c r="AI297" s="336">
        <v>2347</v>
      </c>
      <c r="AJ297" s="341">
        <f>(AI297/AI285-1)*100</f>
        <v>48.921319796954307</v>
      </c>
      <c r="AK297" s="336">
        <v>1563</v>
      </c>
      <c r="AL297" s="341">
        <f>(AK297/AK285-1)*100</f>
        <v>6.9083447332421333</v>
      </c>
      <c r="AM297" s="336">
        <v>6639</v>
      </c>
      <c r="AN297" s="341">
        <f>(AM297/AM285-1)*100</f>
        <v>0.19619680048295063</v>
      </c>
      <c r="AO297" s="336">
        <v>1738</v>
      </c>
      <c r="AP297" s="341">
        <f>(AO297/AO285-1)*100</f>
        <v>24.054246966452531</v>
      </c>
    </row>
    <row r="298" spans="1:42">
      <c r="A298" s="338"/>
      <c r="B298" s="338" t="s">
        <v>1364</v>
      </c>
      <c r="C298" s="336">
        <f t="shared" si="90"/>
        <v>345797</v>
      </c>
      <c r="D298" s="341">
        <f t="shared" si="91"/>
        <v>-6.2329337306763044</v>
      </c>
      <c r="E298" s="336">
        <v>117361</v>
      </c>
      <c r="F298" s="341">
        <f>(E298/E286-1)*100</f>
        <v>-1.688767518031109</v>
      </c>
      <c r="G298" s="345">
        <v>28290</v>
      </c>
      <c r="H298" s="341">
        <f t="shared" si="92"/>
        <v>-14.860960635608523</v>
      </c>
      <c r="I298" s="336">
        <v>23188</v>
      </c>
      <c r="J298" s="341">
        <f>(I298/I286-1)*100</f>
        <v>-6.5903963905897474</v>
      </c>
      <c r="K298" s="336">
        <v>28452</v>
      </c>
      <c r="L298" s="341">
        <f>(K298/K286-1)*100</f>
        <v>38.567184532216437</v>
      </c>
      <c r="M298" s="336">
        <v>5697</v>
      </c>
      <c r="N298" s="341">
        <f>(M298/M286-1)*100</f>
        <v>-85.313982264384407</v>
      </c>
      <c r="O298" s="337">
        <v>634</v>
      </c>
      <c r="P298" s="341">
        <f t="shared" si="89"/>
        <v>-17.447916666666664</v>
      </c>
      <c r="Q298" s="336">
        <v>2447</v>
      </c>
      <c r="R298" s="341">
        <f>(Q298/Q286-1)*100</f>
        <v>-52.392996108949418</v>
      </c>
      <c r="S298" s="337" t="s">
        <v>515</v>
      </c>
      <c r="T298" s="337" t="s">
        <v>515</v>
      </c>
      <c r="U298" s="343">
        <v>3630</v>
      </c>
      <c r="V298" s="341">
        <f t="shared" si="93"/>
        <v>-39.317953861584755</v>
      </c>
      <c r="W298" s="336">
        <v>51877</v>
      </c>
      <c r="X298" s="341">
        <f t="shared" si="94"/>
        <v>6.6594021135737425</v>
      </c>
      <c r="Y298" s="336">
        <v>7144</v>
      </c>
      <c r="Z298" s="347">
        <f t="shared" si="95"/>
        <v>24.416579588993393</v>
      </c>
      <c r="AA298" s="348">
        <v>36851</v>
      </c>
      <c r="AB298" s="347">
        <f t="shared" si="96"/>
        <v>7.4811876567695279</v>
      </c>
      <c r="AC298" s="336">
        <v>10866</v>
      </c>
      <c r="AD298" s="341">
        <f t="shared" si="97"/>
        <v>21.096623202942165</v>
      </c>
      <c r="AE298" s="336">
        <v>17674</v>
      </c>
      <c r="AF298" s="341">
        <f t="shared" si="98"/>
        <v>48.458630827383445</v>
      </c>
      <c r="AG298" s="336">
        <v>1531</v>
      </c>
      <c r="AH298" s="341">
        <f>(AG298/AG286-1)*100</f>
        <v>3.9375424304141315</v>
      </c>
      <c r="AI298" s="336">
        <v>1101</v>
      </c>
      <c r="AJ298" s="341">
        <f>(AI298/AI286-1)*100</f>
        <v>-28.645495787427087</v>
      </c>
      <c r="AK298" s="336">
        <v>1729</v>
      </c>
      <c r="AL298" s="341">
        <f>(AK298/AK286-1)*100</f>
        <v>20.403899721448472</v>
      </c>
      <c r="AM298" s="336">
        <v>5749</v>
      </c>
      <c r="AN298" s="341">
        <f>(AM298/AM286-1)*100</f>
        <v>9.0477996965098626</v>
      </c>
      <c r="AO298" s="336">
        <v>1576</v>
      </c>
      <c r="AP298" s="341">
        <f>(AO298/AO286-1)*100</f>
        <v>80.941446613088402</v>
      </c>
    </row>
    <row r="299" spans="1:42">
      <c r="A299" s="338"/>
      <c r="B299" s="338" t="s">
        <v>1373</v>
      </c>
      <c r="C299" s="336">
        <f t="shared" si="90"/>
        <v>387339</v>
      </c>
      <c r="D299" s="341">
        <f t="shared" si="91"/>
        <v>-5.0967680286959638</v>
      </c>
      <c r="E299" s="336">
        <v>153921</v>
      </c>
      <c r="F299" s="341">
        <f>(E299/E287-1)*100</f>
        <v>5.8880587773971094</v>
      </c>
      <c r="G299" s="345">
        <v>31916</v>
      </c>
      <c r="H299" s="341">
        <f t="shared" si="91"/>
        <v>-5.2909581886702917</v>
      </c>
      <c r="I299" s="336">
        <v>29850</v>
      </c>
      <c r="J299" s="341">
        <f t="shared" si="91"/>
        <v>-19.753750201623742</v>
      </c>
      <c r="K299" s="336">
        <v>19181</v>
      </c>
      <c r="L299" s="341">
        <f t="shared" si="91"/>
        <v>-0.26518302828618667</v>
      </c>
      <c r="M299" s="336">
        <v>6668</v>
      </c>
      <c r="N299" s="341">
        <f t="shared" si="91"/>
        <v>-73.657804290285625</v>
      </c>
      <c r="O299" s="337">
        <v>506</v>
      </c>
      <c r="P299" s="341">
        <f t="shared" si="91"/>
        <v>25.247524752475247</v>
      </c>
      <c r="Q299" s="336">
        <v>2904</v>
      </c>
      <c r="R299" s="341">
        <f t="shared" si="91"/>
        <v>-4.0634291377601546</v>
      </c>
      <c r="S299" s="337" t="s">
        <v>515</v>
      </c>
      <c r="T299" s="337" t="s">
        <v>515</v>
      </c>
      <c r="U299" s="343">
        <v>5216</v>
      </c>
      <c r="V299" s="341">
        <f t="shared" si="93"/>
        <v>1.0852713178294504</v>
      </c>
      <c r="W299" s="336">
        <v>34211</v>
      </c>
      <c r="X299" s="341">
        <f t="shared" si="94"/>
        <v>-17.631338180767564</v>
      </c>
      <c r="Y299" s="336">
        <v>7884</v>
      </c>
      <c r="Z299" s="341">
        <f t="shared" si="95"/>
        <v>71.465854719443243</v>
      </c>
      <c r="AA299" s="348">
        <v>57000</v>
      </c>
      <c r="AB299" s="341">
        <f t="shared" si="96"/>
        <v>8.5486850374207215</v>
      </c>
      <c r="AC299" s="336">
        <v>10217</v>
      </c>
      <c r="AD299" s="341">
        <f t="shared" si="97"/>
        <v>8.5990646258503389</v>
      </c>
      <c r="AE299" s="336">
        <v>15184</v>
      </c>
      <c r="AF299" s="341">
        <f t="shared" si="98"/>
        <v>-11.074670571010248</v>
      </c>
      <c r="AG299" s="336">
        <v>1802</v>
      </c>
      <c r="AH299" s="341">
        <f t="shared" ref="AH299:AH301" si="99">(AG299/AG287-1)*100</f>
        <v>20.45454545454546</v>
      </c>
      <c r="AI299" s="336">
        <v>1596</v>
      </c>
      <c r="AJ299" s="341">
        <f t="shared" ref="AJ299:AJ301" si="100">(AI299/AI287-1)*100</f>
        <v>-14.925373134328357</v>
      </c>
      <c r="AK299" s="336">
        <v>1837</v>
      </c>
      <c r="AL299" s="341">
        <f t="shared" ref="AL299:AL301" si="101">(AK299/AK287-1)*100</f>
        <v>7.1761960326721219</v>
      </c>
      <c r="AM299" s="336">
        <v>6311</v>
      </c>
      <c r="AN299" s="341">
        <f t="shared" ref="AN299:AN301" si="102">(AM299/AM287-1)*100</f>
        <v>-14.762290653700704</v>
      </c>
      <c r="AO299" s="336">
        <v>1135</v>
      </c>
      <c r="AP299" s="341">
        <f t="shared" ref="AP299:AP301" si="103">(AO299/AO287-1)*100</f>
        <v>0.44247787610618428</v>
      </c>
    </row>
    <row r="300" spans="1:42">
      <c r="A300" s="338"/>
      <c r="B300" s="338" t="s">
        <v>1374</v>
      </c>
      <c r="C300" s="336">
        <f t="shared" si="90"/>
        <v>469212</v>
      </c>
      <c r="D300" s="341">
        <f t="shared" si="91"/>
        <v>-8.7260489816561986</v>
      </c>
      <c r="E300" s="336">
        <v>162820</v>
      </c>
      <c r="F300" s="341">
        <f t="shared" si="91"/>
        <v>0.72627841084840217</v>
      </c>
      <c r="G300" s="345">
        <v>53528</v>
      </c>
      <c r="H300" s="341">
        <f t="shared" si="91"/>
        <v>-14.69505490127333</v>
      </c>
      <c r="I300" s="336">
        <v>36266</v>
      </c>
      <c r="J300" s="341">
        <f t="shared" si="91"/>
        <v>-20.404714351557185</v>
      </c>
      <c r="K300" s="336">
        <v>20112</v>
      </c>
      <c r="L300" s="341">
        <f t="shared" si="91"/>
        <v>10.214818062253395</v>
      </c>
      <c r="M300" s="336">
        <v>7338</v>
      </c>
      <c r="N300" s="341">
        <f t="shared" si="91"/>
        <v>-77.333662815839858</v>
      </c>
      <c r="O300" s="337">
        <v>577</v>
      </c>
      <c r="P300" s="341">
        <f t="shared" si="91"/>
        <v>35.764705882352942</v>
      </c>
      <c r="Q300" s="336">
        <v>3376</v>
      </c>
      <c r="R300" s="341">
        <f t="shared" si="91"/>
        <v>8.9383672152307128</v>
      </c>
      <c r="S300" s="337" t="s">
        <v>515</v>
      </c>
      <c r="T300" s="337" t="s">
        <v>515</v>
      </c>
      <c r="U300" s="343">
        <v>6038</v>
      </c>
      <c r="V300" s="341">
        <f t="shared" si="93"/>
        <v>9.028530155290726</v>
      </c>
      <c r="W300" s="336">
        <v>39756</v>
      </c>
      <c r="X300" s="341">
        <f t="shared" si="94"/>
        <v>-9.5179571213983358</v>
      </c>
      <c r="Y300" s="336">
        <v>8076</v>
      </c>
      <c r="Z300" s="341">
        <f t="shared" si="95"/>
        <v>62.921121646156955</v>
      </c>
      <c r="AA300" s="348">
        <v>96444</v>
      </c>
      <c r="AB300" s="341">
        <f t="shared" si="96"/>
        <v>-2.37176956482128</v>
      </c>
      <c r="AC300" s="336">
        <v>8705</v>
      </c>
      <c r="AD300" s="341">
        <f t="shared" si="97"/>
        <v>4.8163756773028199</v>
      </c>
      <c r="AE300" s="336">
        <v>11184</v>
      </c>
      <c r="AF300" s="341">
        <f t="shared" si="98"/>
        <v>-21.801146692770246</v>
      </c>
      <c r="AG300" s="336">
        <v>4199</v>
      </c>
      <c r="AH300" s="341">
        <f t="shared" si="99"/>
        <v>37.581913499344701</v>
      </c>
      <c r="AI300" s="336">
        <v>1478</v>
      </c>
      <c r="AJ300" s="341">
        <f t="shared" si="100"/>
        <v>-12.956419316843348</v>
      </c>
      <c r="AK300" s="336">
        <v>1851</v>
      </c>
      <c r="AL300" s="341">
        <f t="shared" si="101"/>
        <v>14.75511469311841</v>
      </c>
      <c r="AM300" s="336">
        <v>5801</v>
      </c>
      <c r="AN300" s="341">
        <f t="shared" si="102"/>
        <v>-3.9251407750910849</v>
      </c>
      <c r="AO300" s="336">
        <v>1663</v>
      </c>
      <c r="AP300" s="341">
        <f t="shared" si="103"/>
        <v>-4.3153049482163368</v>
      </c>
    </row>
    <row r="301" spans="1:42">
      <c r="A301" s="338"/>
      <c r="B301" s="338" t="s">
        <v>1378</v>
      </c>
      <c r="C301" s="336">
        <f t="shared" si="90"/>
        <v>267038</v>
      </c>
      <c r="D301" s="341">
        <f t="shared" si="91"/>
        <v>1.2497061522245279</v>
      </c>
      <c r="E301" s="336">
        <v>96231</v>
      </c>
      <c r="F301" s="341">
        <f t="shared" si="91"/>
        <v>7.2450685389501945</v>
      </c>
      <c r="G301" s="345">
        <v>33905</v>
      </c>
      <c r="H301" s="341">
        <f t="shared" si="91"/>
        <v>31.639229694051863</v>
      </c>
      <c r="I301" s="336">
        <v>18275</v>
      </c>
      <c r="J301" s="341">
        <f t="shared" si="91"/>
        <v>-8.670664667666161</v>
      </c>
      <c r="K301" s="336">
        <v>9694</v>
      </c>
      <c r="L301" s="341">
        <f>(K301/K289-1)*100</f>
        <v>3.9236706689536938</v>
      </c>
      <c r="M301" s="336">
        <v>5662</v>
      </c>
      <c r="N301" s="341">
        <f t="shared" si="91"/>
        <v>-71.736634552987582</v>
      </c>
      <c r="O301" s="337">
        <v>499</v>
      </c>
      <c r="P301" s="341">
        <f t="shared" si="91"/>
        <v>24.750000000000007</v>
      </c>
      <c r="Q301" s="336">
        <v>2144</v>
      </c>
      <c r="R301" s="341">
        <f t="shared" si="91"/>
        <v>-13.618049959709911</v>
      </c>
      <c r="S301" s="337" t="s">
        <v>515</v>
      </c>
      <c r="T301" s="337" t="s">
        <v>515</v>
      </c>
      <c r="U301" s="343">
        <v>2012</v>
      </c>
      <c r="V301" s="341">
        <f t="shared" si="93"/>
        <v>-7.5367647058823479</v>
      </c>
      <c r="W301" s="336">
        <v>26019</v>
      </c>
      <c r="X301" s="341">
        <f t="shared" si="94"/>
        <v>-13.264217614507634</v>
      </c>
      <c r="Y301" s="336">
        <v>4677</v>
      </c>
      <c r="Z301" s="341">
        <f t="shared" si="95"/>
        <v>61.889927310488055</v>
      </c>
      <c r="AA301" s="348">
        <v>45837</v>
      </c>
      <c r="AB301" s="341">
        <f t="shared" si="96"/>
        <v>9.6054519368722993</v>
      </c>
      <c r="AC301" s="336">
        <v>7496</v>
      </c>
      <c r="AD301" s="341">
        <f t="shared" si="97"/>
        <v>0.34805890227576075</v>
      </c>
      <c r="AE301" s="336">
        <v>4142</v>
      </c>
      <c r="AF301" s="341">
        <f t="shared" si="98"/>
        <v>9.7509273979862208</v>
      </c>
      <c r="AG301" s="336">
        <v>2686</v>
      </c>
      <c r="AH301" s="341">
        <f t="shared" si="99"/>
        <v>179.79166666666666</v>
      </c>
      <c r="AI301" s="336">
        <v>686</v>
      </c>
      <c r="AJ301" s="341">
        <f t="shared" si="100"/>
        <v>31.92307692307692</v>
      </c>
      <c r="AK301" s="336">
        <v>1151</v>
      </c>
      <c r="AL301" s="341">
        <f t="shared" si="101"/>
        <v>26.344676180021963</v>
      </c>
      <c r="AM301" s="336">
        <v>4587</v>
      </c>
      <c r="AN301" s="341">
        <f t="shared" si="102"/>
        <v>10.450276908259081</v>
      </c>
      <c r="AO301" s="336">
        <v>1335</v>
      </c>
      <c r="AP301" s="341">
        <f t="shared" si="103"/>
        <v>0.22522522522523403</v>
      </c>
    </row>
    <row r="302" spans="1:42">
      <c r="A302" s="333"/>
      <c r="B302" s="333"/>
      <c r="C302" s="333"/>
      <c r="D302" s="333"/>
      <c r="E302" s="333"/>
      <c r="F302" s="333"/>
      <c r="G302" s="333"/>
      <c r="H302" s="333"/>
      <c r="I302" s="333"/>
      <c r="J302" s="333"/>
      <c r="K302" s="333"/>
      <c r="L302" s="333"/>
      <c r="M302" s="333"/>
      <c r="N302" s="333"/>
      <c r="O302" s="333"/>
      <c r="P302" s="333"/>
      <c r="Q302" s="333"/>
      <c r="R302" s="333"/>
      <c r="S302" s="333"/>
      <c r="T302" s="333"/>
      <c r="U302" s="344"/>
      <c r="V302" s="333"/>
      <c r="W302" s="333"/>
      <c r="X302" s="333"/>
      <c r="Y302" s="333"/>
      <c r="Z302" s="333"/>
      <c r="AA302" s="333"/>
      <c r="AB302" s="333"/>
      <c r="AC302" s="333"/>
      <c r="AD302" s="333"/>
      <c r="AE302" s="333"/>
      <c r="AF302" s="333"/>
      <c r="AG302" s="333"/>
      <c r="AH302" s="333"/>
      <c r="AI302" s="333"/>
      <c r="AJ302" s="333"/>
      <c r="AK302" s="333"/>
      <c r="AL302" s="333"/>
      <c r="AM302" s="333"/>
      <c r="AN302" s="333"/>
      <c r="AO302" s="333"/>
      <c r="AP302" s="333"/>
    </row>
    <row r="303" spans="1:42">
      <c r="A303" s="324" t="s">
        <v>1190</v>
      </c>
    </row>
    <row r="304" spans="1:42">
      <c r="A304" s="324" t="s">
        <v>1191</v>
      </c>
    </row>
    <row r="305" spans="1:1">
      <c r="A305" s="324" t="s">
        <v>1192</v>
      </c>
    </row>
    <row r="306" spans="1:1">
      <c r="A306" s="324" t="s">
        <v>1193</v>
      </c>
    </row>
    <row r="308" spans="1:1">
      <c r="A308" s="324" t="s">
        <v>1194</v>
      </c>
    </row>
    <row r="309" spans="1:1">
      <c r="A309" s="324" t="s">
        <v>1195</v>
      </c>
    </row>
    <row r="310" spans="1:1">
      <c r="A310" s="324" t="s">
        <v>1196</v>
      </c>
    </row>
    <row r="311" spans="1:1">
      <c r="A311" s="324" t="s">
        <v>1197</v>
      </c>
    </row>
    <row r="312" spans="1:1">
      <c r="A312" s="324" t="s">
        <v>1198</v>
      </c>
    </row>
    <row r="313" spans="1:1">
      <c r="A313" s="324" t="s">
        <v>1199</v>
      </c>
    </row>
    <row r="314" spans="1:1">
      <c r="A314" s="324" t="s">
        <v>1200</v>
      </c>
    </row>
    <row r="315" spans="1:1">
      <c r="A315" s="324" t="s">
        <v>1201</v>
      </c>
    </row>
    <row r="316" spans="1:1">
      <c r="A316" s="324" t="s">
        <v>1202</v>
      </c>
    </row>
    <row r="317" spans="1:1">
      <c r="A317" s="324" t="s">
        <v>1203</v>
      </c>
    </row>
    <row r="318" spans="1:1">
      <c r="A318" s="324" t="s">
        <v>1204</v>
      </c>
    </row>
    <row r="319" spans="1:1">
      <c r="A319" s="324" t="s">
        <v>1205</v>
      </c>
    </row>
    <row r="320" spans="1:1">
      <c r="A320" s="324" t="s">
        <v>1206</v>
      </c>
    </row>
    <row r="321" spans="1:1">
      <c r="A321" s="324" t="s">
        <v>1207</v>
      </c>
    </row>
    <row r="322" spans="1:1">
      <c r="A322" s="324" t="s">
        <v>1208</v>
      </c>
    </row>
    <row r="323" spans="1:1">
      <c r="A323" s="324" t="s">
        <v>1209</v>
      </c>
    </row>
    <row r="324" spans="1:1">
      <c r="A324" s="338" t="s">
        <v>1290</v>
      </c>
    </row>
    <row r="325" spans="1:1">
      <c r="A325" s="338" t="s">
        <v>1294</v>
      </c>
    </row>
    <row r="326" spans="1:1">
      <c r="A326" s="338" t="s">
        <v>1295</v>
      </c>
    </row>
    <row r="327" spans="1:1">
      <c r="A327" s="324" t="s">
        <v>1210</v>
      </c>
    </row>
  </sheetData>
  <phoneticPr fontId="5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08"/>
  <sheetViews>
    <sheetView showGridLines="0" zoomScaleNormal="100" workbookViewId="0">
      <pane ySplit="6" topLeftCell="A287" activePane="bottomLeft" state="frozen"/>
      <selection activeCell="A294" sqref="A294:XFD294"/>
      <selection pane="bottomLeft" activeCell="A305" sqref="A305"/>
    </sheetView>
  </sheetViews>
  <sheetFormatPr defaultColWidth="6.6328125" defaultRowHeight="11"/>
  <cols>
    <col min="1" max="1" width="10.1796875" style="3" customWidth="1"/>
    <col min="2" max="2" width="2.08984375" style="3" customWidth="1"/>
    <col min="3" max="13" width="7.6328125" style="3" customWidth="1"/>
    <col min="14" max="16384" width="6.6328125" style="3"/>
  </cols>
  <sheetData>
    <row r="1" spans="1:13" ht="25.5" customHeight="1">
      <c r="A1" s="374" t="s">
        <v>105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1" customFormat="1" ht="30.75" customHeight="1">
      <c r="A2" s="11" t="s">
        <v>1268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</row>
    <row r="3" spans="1:13" s="1" customFormat="1" ht="12.75" customHeight="1">
      <c r="I3" s="2"/>
      <c r="J3" s="44"/>
      <c r="K3" s="44"/>
      <c r="L3" s="45"/>
      <c r="M3" s="45"/>
    </row>
    <row r="4" spans="1:13" ht="15" customHeight="1">
      <c r="A4" s="378" t="s">
        <v>108</v>
      </c>
      <c r="B4" s="379"/>
      <c r="C4" s="375" t="s">
        <v>14</v>
      </c>
      <c r="D4" s="375" t="s">
        <v>19</v>
      </c>
      <c r="E4" s="372" t="s">
        <v>19</v>
      </c>
      <c r="F4" s="373"/>
      <c r="G4" s="373"/>
      <c r="H4" s="384"/>
      <c r="I4" s="375" t="s">
        <v>20</v>
      </c>
      <c r="J4" s="372" t="s">
        <v>20</v>
      </c>
      <c r="K4" s="373"/>
      <c r="L4" s="373"/>
      <c r="M4" s="373"/>
    </row>
    <row r="5" spans="1:13" ht="15" customHeight="1">
      <c r="A5" s="380"/>
      <c r="B5" s="381"/>
      <c r="C5" s="376"/>
      <c r="D5" s="376"/>
      <c r="E5" s="370" t="s">
        <v>15</v>
      </c>
      <c r="F5" s="48"/>
      <c r="G5" s="370" t="s">
        <v>16</v>
      </c>
      <c r="H5" s="54"/>
      <c r="I5" s="376"/>
      <c r="J5" s="370" t="s">
        <v>17</v>
      </c>
      <c r="K5" s="48"/>
      <c r="L5" s="370" t="s">
        <v>18</v>
      </c>
      <c r="M5" s="10"/>
    </row>
    <row r="6" spans="1:13" ht="15" customHeight="1">
      <c r="A6" s="382"/>
      <c r="B6" s="383"/>
      <c r="C6" s="377"/>
      <c r="D6" s="377"/>
      <c r="E6" s="371"/>
      <c r="F6" s="53" t="s">
        <v>106</v>
      </c>
      <c r="G6" s="371"/>
      <c r="H6" s="52" t="s">
        <v>106</v>
      </c>
      <c r="I6" s="377"/>
      <c r="J6" s="371"/>
      <c r="K6" s="53" t="s">
        <v>106</v>
      </c>
      <c r="L6" s="371"/>
      <c r="M6" s="53" t="s">
        <v>106</v>
      </c>
    </row>
    <row r="7" spans="1:13" ht="5.25" customHeight="1">
      <c r="A7" s="9"/>
      <c r="B7" s="15"/>
      <c r="C7" s="10"/>
      <c r="D7" s="10"/>
      <c r="E7" s="9"/>
      <c r="F7" s="9"/>
      <c r="G7" s="9"/>
      <c r="H7" s="9"/>
      <c r="I7" s="10"/>
      <c r="J7" s="9"/>
      <c r="K7" s="9"/>
      <c r="L7" s="9"/>
      <c r="M7" s="9"/>
    </row>
    <row r="8" spans="1:13" ht="15" customHeight="1">
      <c r="A8" s="36" t="s">
        <v>25</v>
      </c>
      <c r="B8" s="37"/>
      <c r="C8" s="38">
        <v>396</v>
      </c>
      <c r="D8" s="38">
        <v>-949</v>
      </c>
      <c r="E8" s="38">
        <v>16549</v>
      </c>
      <c r="F8" s="23" t="s">
        <v>171</v>
      </c>
      <c r="G8" s="38">
        <v>17498</v>
      </c>
      <c r="H8" s="23" t="s">
        <v>144</v>
      </c>
      <c r="I8" s="38">
        <v>1345</v>
      </c>
      <c r="J8" s="38">
        <v>5069</v>
      </c>
      <c r="K8" s="23" t="s">
        <v>144</v>
      </c>
      <c r="L8" s="38">
        <v>3724</v>
      </c>
      <c r="M8" s="23" t="s">
        <v>144</v>
      </c>
    </row>
    <row r="9" spans="1:13" ht="15" customHeight="1">
      <c r="A9" s="36" t="s">
        <v>26</v>
      </c>
      <c r="B9" s="37"/>
      <c r="C9" s="38">
        <v>97</v>
      </c>
      <c r="D9" s="38">
        <v>-870</v>
      </c>
      <c r="E9" s="38">
        <v>14914</v>
      </c>
      <c r="F9" s="81">
        <v>-9.8797510423590538</v>
      </c>
      <c r="G9" s="38">
        <v>15784</v>
      </c>
      <c r="H9" s="81">
        <v>-9.7954051891644749</v>
      </c>
      <c r="I9" s="38">
        <v>967</v>
      </c>
      <c r="J9" s="38">
        <v>4516</v>
      </c>
      <c r="K9" s="81">
        <v>-10.909449595580977</v>
      </c>
      <c r="L9" s="38">
        <v>3549</v>
      </c>
      <c r="M9" s="81">
        <v>-4.6992481203007479</v>
      </c>
    </row>
    <row r="10" spans="1:13" ht="15" customHeight="1">
      <c r="A10" s="36" t="s">
        <v>90</v>
      </c>
      <c r="B10" s="37"/>
      <c r="C10" s="38">
        <v>764</v>
      </c>
      <c r="D10" s="38">
        <v>158</v>
      </c>
      <c r="E10" s="38">
        <v>15918</v>
      </c>
      <c r="F10" s="81">
        <v>6.7319297304546</v>
      </c>
      <c r="G10" s="38">
        <v>15760</v>
      </c>
      <c r="H10" s="81">
        <v>-0.15205271160668721</v>
      </c>
      <c r="I10" s="38">
        <v>606</v>
      </c>
      <c r="J10" s="38">
        <v>4646</v>
      </c>
      <c r="K10" s="81">
        <v>2.8786536758192982</v>
      </c>
      <c r="L10" s="38">
        <v>4040</v>
      </c>
      <c r="M10" s="81">
        <v>13.834883065652303</v>
      </c>
    </row>
    <row r="11" spans="1:13" ht="15" customHeight="1">
      <c r="A11" s="36" t="s">
        <v>97</v>
      </c>
      <c r="B11" s="37"/>
      <c r="C11" s="38">
        <v>47</v>
      </c>
      <c r="D11" s="38">
        <v>-735</v>
      </c>
      <c r="E11" s="38">
        <v>15892</v>
      </c>
      <c r="F11" s="81">
        <v>-0.16333710265108436</v>
      </c>
      <c r="G11" s="38">
        <v>16627</v>
      </c>
      <c r="H11" s="81">
        <v>5.5012690355329852</v>
      </c>
      <c r="I11" s="38">
        <v>782</v>
      </c>
      <c r="J11" s="38">
        <v>5220</v>
      </c>
      <c r="K11" s="81">
        <v>12.354713732242795</v>
      </c>
      <c r="L11" s="38">
        <v>4438</v>
      </c>
      <c r="M11" s="81">
        <v>9.8514851485148611</v>
      </c>
    </row>
    <row r="12" spans="1:13" ht="15" customHeight="1">
      <c r="A12" s="10" t="s">
        <v>170</v>
      </c>
      <c r="B12" s="15"/>
      <c r="C12" s="38">
        <f>SUM(C90:C101)</f>
        <v>-85</v>
      </c>
      <c r="D12" s="38">
        <f>SUM(D90:D101)</f>
        <v>-727</v>
      </c>
      <c r="E12" s="38">
        <f>SUM(E90:E101)</f>
        <v>15402</v>
      </c>
      <c r="F12" s="81">
        <f t="shared" ref="F12:F17" si="0">(E12/E11-1)*100</f>
        <v>-3.0833123584193323</v>
      </c>
      <c r="G12" s="38">
        <f>SUM(G90:G101)</f>
        <v>16129</v>
      </c>
      <c r="H12" s="81">
        <f t="shared" ref="H12:H18" si="1">(G12/G11-1)*100</f>
        <v>-2.9951284056053407</v>
      </c>
      <c r="I12" s="38">
        <f>SUM(I90:I101)</f>
        <v>642</v>
      </c>
      <c r="J12" s="38">
        <f>SUM(J90:J101)</f>
        <v>5255</v>
      </c>
      <c r="K12" s="81">
        <f t="shared" ref="K12:K17" si="2">(J12/J11-1)*100</f>
        <v>0.67049808429118229</v>
      </c>
      <c r="L12" s="38">
        <f>SUM(L90:L101)</f>
        <v>4613</v>
      </c>
      <c r="M12" s="81">
        <f t="shared" ref="M12:M18" si="3">(L12/L11-1)*100</f>
        <v>3.9432176656151396</v>
      </c>
    </row>
    <row r="13" spans="1:13" ht="15" customHeight="1">
      <c r="A13" s="10" t="s">
        <v>206</v>
      </c>
      <c r="B13" s="15"/>
      <c r="C13" s="38">
        <f>SUM(C102:C113)</f>
        <v>363</v>
      </c>
      <c r="D13" s="38">
        <f>SUM(D102:D113)</f>
        <v>-268</v>
      </c>
      <c r="E13" s="38">
        <f>SUM(E102:E113)</f>
        <v>15060</v>
      </c>
      <c r="F13" s="81">
        <f t="shared" si="0"/>
        <v>-2.220490845344758</v>
      </c>
      <c r="G13" s="38">
        <f>SUM(G102:G113)</f>
        <v>15328</v>
      </c>
      <c r="H13" s="81">
        <f t="shared" si="1"/>
        <v>-4.9662099324198632</v>
      </c>
      <c r="I13" s="38">
        <f>SUM(I102:I113)</f>
        <v>631</v>
      </c>
      <c r="J13" s="38">
        <f>SUM(J102:J113)</f>
        <v>5091</v>
      </c>
      <c r="K13" s="81">
        <f t="shared" si="2"/>
        <v>-3.1208372978116072</v>
      </c>
      <c r="L13" s="38">
        <f>SUM(L102:L113)</f>
        <v>4460</v>
      </c>
      <c r="M13" s="81">
        <f t="shared" si="3"/>
        <v>-3.3167136353782767</v>
      </c>
    </row>
    <row r="14" spans="1:13" ht="15" customHeight="1">
      <c r="A14" s="10" t="s">
        <v>212</v>
      </c>
      <c r="B14" s="15"/>
      <c r="C14" s="38">
        <f>SUM(C114:C125)</f>
        <v>-151</v>
      </c>
      <c r="D14" s="38">
        <f>SUM(D114:D125)</f>
        <v>-322</v>
      </c>
      <c r="E14" s="38">
        <f>SUM(E114:E125)</f>
        <v>14595</v>
      </c>
      <c r="F14" s="81">
        <f t="shared" si="0"/>
        <v>-3.0876494023904355</v>
      </c>
      <c r="G14" s="38">
        <f>SUM(G114:G125)</f>
        <v>14917</v>
      </c>
      <c r="H14" s="81">
        <f t="shared" si="1"/>
        <v>-2.6813674321503167</v>
      </c>
      <c r="I14" s="38">
        <f>SUM(I114:I125)</f>
        <v>171</v>
      </c>
      <c r="J14" s="38">
        <f>SUM(J114:J125)</f>
        <v>5055</v>
      </c>
      <c r="K14" s="81">
        <f t="shared" si="2"/>
        <v>-0.70713022981732099</v>
      </c>
      <c r="L14" s="38">
        <f>SUM(L114:L125)</f>
        <v>4884</v>
      </c>
      <c r="M14" s="81">
        <f t="shared" si="3"/>
        <v>9.5067264573990951</v>
      </c>
    </row>
    <row r="15" spans="1:13" ht="15" customHeight="1">
      <c r="A15" s="10" t="s">
        <v>220</v>
      </c>
      <c r="B15" s="15"/>
      <c r="C15" s="38">
        <f>SUM(C126:C137)</f>
        <v>-30</v>
      </c>
      <c r="D15" s="38">
        <f>SUM(D126:D137)</f>
        <v>-149</v>
      </c>
      <c r="E15" s="38">
        <f>SUM(E126:E137)</f>
        <v>14166</v>
      </c>
      <c r="F15" s="81">
        <f t="shared" si="0"/>
        <v>-2.9393627954779067</v>
      </c>
      <c r="G15" s="38">
        <f>SUM(G126:G137)</f>
        <v>14315</v>
      </c>
      <c r="H15" s="81">
        <f t="shared" si="1"/>
        <v>-4.0356640075082106</v>
      </c>
      <c r="I15" s="38">
        <f>SUM(I126:I137)</f>
        <v>119</v>
      </c>
      <c r="J15" s="38">
        <f>SUM(J126:J137)</f>
        <v>4999</v>
      </c>
      <c r="K15" s="81">
        <f t="shared" si="2"/>
        <v>-1.1078140454995</v>
      </c>
      <c r="L15" s="38">
        <f>SUM(L126:L137)</f>
        <v>4880</v>
      </c>
      <c r="M15" s="81">
        <f t="shared" si="3"/>
        <v>-8.1900081900077026E-2</v>
      </c>
    </row>
    <row r="16" spans="1:13" ht="15" customHeight="1">
      <c r="A16" s="10" t="s">
        <v>263</v>
      </c>
      <c r="B16" s="15"/>
      <c r="C16" s="38">
        <f>SUM(C138:C149)</f>
        <v>-42</v>
      </c>
      <c r="D16" s="38">
        <f>SUM(D138:D149)</f>
        <v>43</v>
      </c>
      <c r="E16" s="38">
        <f>SUM(E138:E149)</f>
        <v>14583</v>
      </c>
      <c r="F16" s="81">
        <f t="shared" si="0"/>
        <v>2.9436679373146868</v>
      </c>
      <c r="G16" s="38">
        <f>SUM(G138:G149)</f>
        <v>14540</v>
      </c>
      <c r="H16" s="81">
        <f t="shared" si="1"/>
        <v>1.571777855396439</v>
      </c>
      <c r="I16" s="38">
        <f>SUM(I138:I149)</f>
        <v>-85</v>
      </c>
      <c r="J16" s="38">
        <f>SUM(J138:J149)</f>
        <v>5019</v>
      </c>
      <c r="K16" s="81">
        <f t="shared" si="2"/>
        <v>0.40008001600320142</v>
      </c>
      <c r="L16" s="38">
        <f>SUM(L138:L149)</f>
        <v>5104</v>
      </c>
      <c r="M16" s="81">
        <f t="shared" si="3"/>
        <v>4.590163934426239</v>
      </c>
    </row>
    <row r="17" spans="1:13" ht="15" customHeight="1">
      <c r="A17" s="10" t="s">
        <v>266</v>
      </c>
      <c r="B17" s="15"/>
      <c r="C17" s="38">
        <f>SUM(C150:C161)</f>
        <v>75</v>
      </c>
      <c r="D17" s="38">
        <f>SUM(D150:D161)</f>
        <v>292</v>
      </c>
      <c r="E17" s="38">
        <f>SUM(E150:E161)</f>
        <v>14344</v>
      </c>
      <c r="F17" s="81">
        <f t="shared" si="0"/>
        <v>-1.6388946033052187</v>
      </c>
      <c r="G17" s="38">
        <f>SUM(G150:G161)</f>
        <v>14052</v>
      </c>
      <c r="H17" s="81">
        <f t="shared" si="1"/>
        <v>-3.3562585969738601</v>
      </c>
      <c r="I17" s="38">
        <f>SUM(I150:I161)</f>
        <v>-217</v>
      </c>
      <c r="J17" s="38">
        <f>SUM(J150:J161)</f>
        <v>5023</v>
      </c>
      <c r="K17" s="81">
        <f t="shared" si="2"/>
        <v>7.9697150826851804E-2</v>
      </c>
      <c r="L17" s="38">
        <f>SUM(L150:L161)</f>
        <v>5240</v>
      </c>
      <c r="M17" s="81">
        <f t="shared" si="3"/>
        <v>2.6645768025078453</v>
      </c>
    </row>
    <row r="18" spans="1:13" ht="15" customHeight="1">
      <c r="A18" s="10" t="s">
        <v>293</v>
      </c>
      <c r="B18" s="15"/>
      <c r="C18" s="38">
        <f>SUM(C162:C173)</f>
        <v>-750</v>
      </c>
      <c r="D18" s="38">
        <f>SUM(D162:D173)</f>
        <v>-512</v>
      </c>
      <c r="E18" s="38">
        <f>SUM(E162:E173)</f>
        <v>13745</v>
      </c>
      <c r="F18" s="81">
        <f t="shared" ref="F18:F23" si="4">(E18/E17-1)*100</f>
        <v>-4.1759620747350841</v>
      </c>
      <c r="G18" s="38">
        <f>SUM(G162:G173)</f>
        <v>14257</v>
      </c>
      <c r="H18" s="81">
        <f t="shared" si="1"/>
        <v>1.4588670651864533</v>
      </c>
      <c r="I18" s="38">
        <f>SUM(I162:I173)</f>
        <v>-238</v>
      </c>
      <c r="J18" s="38">
        <f>SUM(J162:J173)</f>
        <v>4865</v>
      </c>
      <c r="K18" s="81">
        <f t="shared" ref="K18:K23" si="5">(J18/J17-1)*100</f>
        <v>-3.1455305594266347</v>
      </c>
      <c r="L18" s="38">
        <f>SUM(L162:L173)</f>
        <v>5103</v>
      </c>
      <c r="M18" s="81">
        <f t="shared" si="3"/>
        <v>-2.6145038167938894</v>
      </c>
    </row>
    <row r="19" spans="1:13" ht="15" customHeight="1">
      <c r="A19" s="10" t="s">
        <v>299</v>
      </c>
      <c r="B19" s="15"/>
      <c r="C19" s="38">
        <f>SUM(C174:C185)</f>
        <v>-908</v>
      </c>
      <c r="D19" s="38">
        <f>SUM(D175:D186)</f>
        <v>-630</v>
      </c>
      <c r="E19" s="38">
        <f>SUM(E174:E185)</f>
        <v>13924</v>
      </c>
      <c r="F19" s="81">
        <f t="shared" si="4"/>
        <v>1.3022917424517999</v>
      </c>
      <c r="G19" s="38">
        <f>SUM(G174:G185)</f>
        <v>14409</v>
      </c>
      <c r="H19" s="81">
        <f t="shared" ref="H19:H24" si="6">(G19/G18-1)*100</f>
        <v>1.0661429473241224</v>
      </c>
      <c r="I19" s="38">
        <f>SUM(I174:I185)</f>
        <v>-423</v>
      </c>
      <c r="J19" s="38">
        <f>SUM(J174:J185)</f>
        <v>4724</v>
      </c>
      <c r="K19" s="81">
        <f t="shared" si="5"/>
        <v>-2.8982528263103768</v>
      </c>
      <c r="L19" s="38">
        <f>SUM(L174:L185)</f>
        <v>5147</v>
      </c>
      <c r="M19" s="81">
        <f t="shared" ref="M19:M24" si="7">(L19/L18-1)*100</f>
        <v>0.86223789927493133</v>
      </c>
    </row>
    <row r="20" spans="1:13" ht="15" customHeight="1">
      <c r="A20" s="10" t="s">
        <v>306</v>
      </c>
      <c r="B20" s="15"/>
      <c r="C20" s="38">
        <f>SUM(C186:C197)</f>
        <v>-1586</v>
      </c>
      <c r="D20" s="38">
        <f>SUM(D186:D197)</f>
        <v>-1024</v>
      </c>
      <c r="E20" s="38">
        <f>SUM(E186:E197)</f>
        <v>14220</v>
      </c>
      <c r="F20" s="81">
        <f t="shared" si="4"/>
        <v>2.1258259120942258</v>
      </c>
      <c r="G20" s="38">
        <f>SUM(G186:G197)</f>
        <v>15244</v>
      </c>
      <c r="H20" s="81">
        <f t="shared" si="6"/>
        <v>5.7949892428343475</v>
      </c>
      <c r="I20" s="38">
        <f>SUM(I186:I197)</f>
        <v>-562</v>
      </c>
      <c r="J20" s="38">
        <f>SUM(J186:J197)</f>
        <v>4708</v>
      </c>
      <c r="K20" s="81">
        <f t="shared" si="5"/>
        <v>-0.33869602032176038</v>
      </c>
      <c r="L20" s="38">
        <f>SUM(L186:L197)</f>
        <v>5270</v>
      </c>
      <c r="M20" s="81">
        <f t="shared" si="7"/>
        <v>2.3897415970468128</v>
      </c>
    </row>
    <row r="21" spans="1:13" ht="15" customHeight="1">
      <c r="A21" s="10" t="s">
        <v>361</v>
      </c>
      <c r="B21" s="15"/>
      <c r="C21" s="38">
        <f>SUM(C198:C209)</f>
        <v>-1497</v>
      </c>
      <c r="D21" s="38">
        <f>SUM(D198:D209)</f>
        <v>-689</v>
      </c>
      <c r="E21" s="38">
        <f>SUM(E198:E209)</f>
        <v>13774</v>
      </c>
      <c r="F21" s="81">
        <f t="shared" si="4"/>
        <v>-3.1364275668073094</v>
      </c>
      <c r="G21" s="38">
        <f>SUM(G198:G209)</f>
        <v>14463</v>
      </c>
      <c r="H21" s="81">
        <f t="shared" si="6"/>
        <v>-5.1233272107058525</v>
      </c>
      <c r="I21" s="38">
        <f>SUM(I198:I209)</f>
        <v>-808</v>
      </c>
      <c r="J21" s="38">
        <f>SUM(J198:J209)</f>
        <v>4477</v>
      </c>
      <c r="K21" s="81">
        <f t="shared" si="5"/>
        <v>-4.9065420560747697</v>
      </c>
      <c r="L21" s="38">
        <f>SUM(L198:L209)</f>
        <v>5285</v>
      </c>
      <c r="M21" s="81">
        <f t="shared" si="7"/>
        <v>0.28462998102467552</v>
      </c>
    </row>
    <row r="22" spans="1:13" ht="15" customHeight="1">
      <c r="A22" s="242" t="s">
        <v>392</v>
      </c>
      <c r="B22" s="15"/>
      <c r="C22" s="38">
        <f>SUM(C210:C221)</f>
        <v>-1512</v>
      </c>
      <c r="D22" s="38">
        <f>SUM(D210:D221)</f>
        <v>-436</v>
      </c>
      <c r="E22" s="38">
        <f>SUM(E210:E221)</f>
        <v>14517</v>
      </c>
      <c r="F22" s="81">
        <f t="shared" si="4"/>
        <v>5.3942209960795795</v>
      </c>
      <c r="G22" s="38">
        <f>SUM(G210:G221)</f>
        <v>14953</v>
      </c>
      <c r="H22" s="81">
        <f t="shared" si="6"/>
        <v>3.3879554725852135</v>
      </c>
      <c r="I22" s="38">
        <f>SUM(I210:I221)</f>
        <v>-1076</v>
      </c>
      <c r="J22" s="38">
        <f>SUM(J210:J221)</f>
        <v>4343</v>
      </c>
      <c r="K22" s="81">
        <f t="shared" si="5"/>
        <v>-2.9930757203484482</v>
      </c>
      <c r="L22" s="38">
        <f>SUM(L210:L221)</f>
        <v>5419</v>
      </c>
      <c r="M22" s="81">
        <f t="shared" si="7"/>
        <v>2.5354777672658368</v>
      </c>
    </row>
    <row r="23" spans="1:13" ht="15" customHeight="1">
      <c r="A23" s="278" t="s">
        <v>405</v>
      </c>
      <c r="B23" s="15"/>
      <c r="C23" s="38">
        <f>SUM(C222:C233)</f>
        <v>-1387</v>
      </c>
      <c r="D23" s="38">
        <f>SUM(D222:D233)</f>
        <v>109</v>
      </c>
      <c r="E23" s="38">
        <f>SUM(E222:E233)</f>
        <v>14835</v>
      </c>
      <c r="F23" s="81">
        <f t="shared" si="4"/>
        <v>2.190535234552593</v>
      </c>
      <c r="G23" s="38">
        <f>SUM(G222:G233)</f>
        <v>14726</v>
      </c>
      <c r="H23" s="81">
        <f t="shared" si="6"/>
        <v>-1.5180900153815235</v>
      </c>
      <c r="I23" s="38">
        <f>SUM(I222:I233)</f>
        <v>-1496</v>
      </c>
      <c r="J23" s="38">
        <f>SUM(J222:J233)</f>
        <v>4192</v>
      </c>
      <c r="K23" s="81">
        <f t="shared" si="5"/>
        <v>-3.4768593138383652</v>
      </c>
      <c r="L23" s="38">
        <f>SUM(L222:L233)</f>
        <v>5688</v>
      </c>
      <c r="M23" s="81">
        <f t="shared" si="7"/>
        <v>4.9640155010149511</v>
      </c>
    </row>
    <row r="24" spans="1:13" ht="15" customHeight="1">
      <c r="A24" s="293" t="s">
        <v>420</v>
      </c>
      <c r="B24" s="15"/>
      <c r="C24" s="38">
        <f>SUM(C234:C245)</f>
        <v>-1119</v>
      </c>
      <c r="D24" s="38">
        <f>SUM(D234:D245)</f>
        <v>324</v>
      </c>
      <c r="E24" s="38">
        <f>SUM(E234:E245)</f>
        <v>15571</v>
      </c>
      <c r="F24" s="81">
        <f t="shared" ref="F24:F29" si="8">(E24/E23-1)*100</f>
        <v>4.9612403100775193</v>
      </c>
      <c r="G24" s="38">
        <f>SUM(G234:G245)</f>
        <v>15247</v>
      </c>
      <c r="H24" s="81">
        <f t="shared" si="6"/>
        <v>3.5379600706233916</v>
      </c>
      <c r="I24" s="38">
        <f>SUM(I234:I245)</f>
        <v>-1443</v>
      </c>
      <c r="J24" s="38">
        <f>SUM(J234:J245)</f>
        <v>4087</v>
      </c>
      <c r="K24" s="81">
        <f t="shared" ref="K24" si="9">(J24/J23-1)*100</f>
        <v>-2.5047709923664119</v>
      </c>
      <c r="L24" s="38">
        <f>SUM(L234:L245)</f>
        <v>5530</v>
      </c>
      <c r="M24" s="81">
        <f t="shared" si="7"/>
        <v>-2.777777777777779</v>
      </c>
    </row>
    <row r="25" spans="1:13" ht="15" customHeight="1">
      <c r="A25" s="301" t="s">
        <v>449</v>
      </c>
      <c r="B25" s="15"/>
      <c r="C25" s="38">
        <f>SUM(C246:C257)</f>
        <v>-1855</v>
      </c>
      <c r="D25" s="38">
        <f>SUM(D246:D257)</f>
        <v>-17</v>
      </c>
      <c r="E25" s="38">
        <f>SUM(E246:E257)</f>
        <v>14954</v>
      </c>
      <c r="F25" s="81">
        <f t="shared" si="8"/>
        <v>-3.9624943805792845</v>
      </c>
      <c r="G25" s="38">
        <f>SUM(G246:G257)</f>
        <v>14971</v>
      </c>
      <c r="H25" s="81">
        <f t="shared" ref="H25" si="10">(G25/G24-1)*100</f>
        <v>-1.8101921689512745</v>
      </c>
      <c r="I25" s="38">
        <f>SUM(I246:I257)</f>
        <v>-1838</v>
      </c>
      <c r="J25" s="38">
        <f>SUM(J246:J257)</f>
        <v>3948</v>
      </c>
      <c r="K25" s="81">
        <f t="shared" ref="K25" si="11">(J25/J24-1)*100</f>
        <v>-3.401027648642041</v>
      </c>
      <c r="L25" s="38">
        <f>SUM(L246:L257)</f>
        <v>5786</v>
      </c>
      <c r="M25" s="81">
        <f t="shared" ref="M25" si="12">(L25/L24-1)*100</f>
        <v>4.6292947558770337</v>
      </c>
    </row>
    <row r="26" spans="1:13" ht="15" customHeight="1">
      <c r="A26" s="316" t="s">
        <v>489</v>
      </c>
      <c r="B26" s="15"/>
      <c r="C26" s="38">
        <f>SUM(C258:C269)</f>
        <v>-3250</v>
      </c>
      <c r="D26" s="38">
        <f>SUM(D258:D269)</f>
        <v>-1256</v>
      </c>
      <c r="E26" s="38">
        <f>SUM(E258:E269)</f>
        <v>13720</v>
      </c>
      <c r="F26" s="81">
        <f t="shared" si="8"/>
        <v>-8.25197271633008</v>
      </c>
      <c r="G26" s="38">
        <f>SUM(G258:G269)</f>
        <v>14976</v>
      </c>
      <c r="H26" s="81">
        <f t="shared" ref="H26" si="13">(G26/G25-1)*100</f>
        <v>3.3397902611720376E-2</v>
      </c>
      <c r="I26" s="38">
        <f>SUM(I258:I269)</f>
        <v>-1994</v>
      </c>
      <c r="J26" s="38">
        <f>SUM(J258:J269)</f>
        <v>3924</v>
      </c>
      <c r="K26" s="81">
        <f t="shared" ref="K26" si="14">(J26/J25-1)*100</f>
        <v>-0.60790273556230456</v>
      </c>
      <c r="L26" s="38">
        <f>SUM(L258:L269)</f>
        <v>5918</v>
      </c>
      <c r="M26" s="81">
        <f>(L26/L25-1)*100</f>
        <v>2.281368821292773</v>
      </c>
    </row>
    <row r="27" spans="1:13" ht="15" customHeight="1">
      <c r="A27" s="318" t="s">
        <v>1250</v>
      </c>
      <c r="B27" s="15"/>
      <c r="C27" s="38">
        <f>SUM(C270:C281)</f>
        <v>-2418</v>
      </c>
      <c r="D27" s="38">
        <f>SUM(D270:D281)</f>
        <v>259</v>
      </c>
      <c r="E27" s="38">
        <f>SUM(E270:E281)</f>
        <v>15807</v>
      </c>
      <c r="F27" s="81">
        <f t="shared" si="8"/>
        <v>15.211370262390677</v>
      </c>
      <c r="G27" s="38">
        <f>SUM(G270:G281)</f>
        <v>15548</v>
      </c>
      <c r="H27" s="81">
        <f t="shared" ref="H27:H28" si="15">(G27/G26-1)*100</f>
        <v>3.819444444444442</v>
      </c>
      <c r="I27" s="38">
        <f>SUM(I270:I281)</f>
        <v>-2677</v>
      </c>
      <c r="J27" s="38">
        <f>SUM(J270:J281)</f>
        <v>3645</v>
      </c>
      <c r="K27" s="81">
        <f t="shared" ref="K27:K28" si="16">(J27/J26-1)*100</f>
        <v>-7.1100917431192627</v>
      </c>
      <c r="L27" s="38">
        <f>SUM(L270:L281)</f>
        <v>6322</v>
      </c>
      <c r="M27" s="81">
        <f>(L27/L26-1)*100</f>
        <v>6.8266306184521897</v>
      </c>
    </row>
    <row r="28" spans="1:13" ht="15" customHeight="1">
      <c r="A28" s="349" t="s">
        <v>1292</v>
      </c>
      <c r="B28" s="15"/>
      <c r="C28" s="38">
        <f>SUM(C282:C293)</f>
        <v>-2575</v>
      </c>
      <c r="D28" s="38">
        <f>SUM(D282:D293)</f>
        <v>168</v>
      </c>
      <c r="E28" s="38">
        <f>SUM(E282:E293)</f>
        <v>15469</v>
      </c>
      <c r="F28" s="81">
        <f t="shared" si="8"/>
        <v>-2.1382931612576761</v>
      </c>
      <c r="G28" s="38">
        <f>SUM(G282:G293)</f>
        <v>15301</v>
      </c>
      <c r="H28" s="81">
        <f t="shared" si="15"/>
        <v>-1.5886287625418105</v>
      </c>
      <c r="I28" s="38">
        <f>SUM(I282:I293)</f>
        <v>-2743</v>
      </c>
      <c r="J28" s="38">
        <f>SUM(J282:J293)</f>
        <v>3573</v>
      </c>
      <c r="K28" s="81">
        <f t="shared" si="16"/>
        <v>-1.9753086419753041</v>
      </c>
      <c r="L28" s="38">
        <f>SUM(L282:L293)</f>
        <v>6316</v>
      </c>
      <c r="M28" s="81">
        <f>(L28/L27-1)*100</f>
        <v>-9.4906675102812699E-2</v>
      </c>
    </row>
    <row r="29" spans="1:13" ht="15" customHeight="1">
      <c r="A29" s="355" t="s">
        <v>1371</v>
      </c>
      <c r="B29" s="15"/>
      <c r="C29" s="38">
        <f>SUM(C294:C305)</f>
        <v>-2703</v>
      </c>
      <c r="D29" s="38">
        <f>SUM(D294:D305)</f>
        <v>465</v>
      </c>
      <c r="E29" s="38">
        <f>SUM(E294:E305)</f>
        <v>16100</v>
      </c>
      <c r="F29" s="81">
        <f t="shared" si="8"/>
        <v>4.0791259939233271</v>
      </c>
      <c r="G29" s="38">
        <f>SUM(G294:G305)</f>
        <v>15635</v>
      </c>
      <c r="H29" s="81">
        <f>(G29/G28-1)*100</f>
        <v>2.1828638651068655</v>
      </c>
      <c r="I29" s="38">
        <f>SUM(I294:I305)</f>
        <v>-3168</v>
      </c>
      <c r="J29" s="38">
        <f>SUM(J294:J305)</f>
        <v>3360</v>
      </c>
      <c r="K29" s="81">
        <f>(J29/J28-1)*100</f>
        <v>-5.9613769941225918</v>
      </c>
      <c r="L29" s="38">
        <f>SUM(L294:L305)</f>
        <v>6528</v>
      </c>
      <c r="M29" s="81">
        <f>(L29/L28-1)*100</f>
        <v>3.3565547815072927</v>
      </c>
    </row>
    <row r="30" spans="1:13" s="1" customFormat="1" ht="18" customHeight="1">
      <c r="A30" s="40" t="s">
        <v>22</v>
      </c>
      <c r="B30" s="32"/>
      <c r="C30" s="44">
        <f t="shared" ref="C30:C93" si="17">D30+I30</f>
        <v>49</v>
      </c>
      <c r="D30" s="33">
        <v>-31</v>
      </c>
      <c r="E30" s="39">
        <v>1041</v>
      </c>
      <c r="F30" s="83" t="s">
        <v>127</v>
      </c>
      <c r="G30" s="39">
        <v>1072</v>
      </c>
      <c r="H30" s="83" t="s">
        <v>127</v>
      </c>
      <c r="I30" s="39">
        <v>80</v>
      </c>
      <c r="J30" s="39">
        <v>432</v>
      </c>
      <c r="K30" s="83" t="s">
        <v>127</v>
      </c>
      <c r="L30" s="35">
        <v>386</v>
      </c>
      <c r="M30" s="83" t="s">
        <v>127</v>
      </c>
    </row>
    <row r="31" spans="1:13" s="1" customFormat="1" ht="12.65" customHeight="1">
      <c r="A31" s="40" t="s">
        <v>0</v>
      </c>
      <c r="B31" s="32"/>
      <c r="C31" s="44">
        <f t="shared" si="17"/>
        <v>55</v>
      </c>
      <c r="D31" s="33">
        <v>9</v>
      </c>
      <c r="E31" s="39">
        <v>1111</v>
      </c>
      <c r="F31" s="83" t="s">
        <v>127</v>
      </c>
      <c r="G31" s="39">
        <v>1102</v>
      </c>
      <c r="H31" s="83" t="s">
        <v>127</v>
      </c>
      <c r="I31" s="39">
        <v>46</v>
      </c>
      <c r="J31" s="39">
        <v>413</v>
      </c>
      <c r="K31" s="83" t="s">
        <v>127</v>
      </c>
      <c r="L31" s="35">
        <v>307</v>
      </c>
      <c r="M31" s="83" t="s">
        <v>127</v>
      </c>
    </row>
    <row r="32" spans="1:13" s="1" customFormat="1" ht="12.65" customHeight="1">
      <c r="A32" s="40" t="s">
        <v>1</v>
      </c>
      <c r="B32" s="32"/>
      <c r="C32" s="44">
        <f t="shared" si="17"/>
        <v>15</v>
      </c>
      <c r="D32" s="33">
        <v>-91</v>
      </c>
      <c r="E32" s="39">
        <v>1145</v>
      </c>
      <c r="F32" s="83" t="s">
        <v>127</v>
      </c>
      <c r="G32" s="39">
        <v>1236</v>
      </c>
      <c r="H32" s="83" t="s">
        <v>127</v>
      </c>
      <c r="I32" s="39">
        <v>106</v>
      </c>
      <c r="J32" s="39">
        <v>473</v>
      </c>
      <c r="K32" s="83" t="s">
        <v>127</v>
      </c>
      <c r="L32" s="35">
        <v>321</v>
      </c>
      <c r="M32" s="83" t="s">
        <v>127</v>
      </c>
    </row>
    <row r="33" spans="1:13" s="1" customFormat="1" ht="12.65" customHeight="1">
      <c r="A33" s="40" t="s">
        <v>2</v>
      </c>
      <c r="B33" s="32"/>
      <c r="C33" s="44">
        <f t="shared" si="17"/>
        <v>-728</v>
      </c>
      <c r="D33" s="33">
        <v>-880</v>
      </c>
      <c r="E33" s="39">
        <v>3046</v>
      </c>
      <c r="F33" s="83" t="s">
        <v>127</v>
      </c>
      <c r="G33" s="39">
        <v>3926</v>
      </c>
      <c r="H33" s="83" t="s">
        <v>127</v>
      </c>
      <c r="I33" s="39">
        <v>152</v>
      </c>
      <c r="J33" s="39">
        <v>426</v>
      </c>
      <c r="K33" s="83" t="s">
        <v>127</v>
      </c>
      <c r="L33" s="35">
        <v>286</v>
      </c>
      <c r="M33" s="83" t="s">
        <v>127</v>
      </c>
    </row>
    <row r="34" spans="1:13" s="1" customFormat="1" ht="12.65" customHeight="1">
      <c r="A34" s="40" t="s">
        <v>3</v>
      </c>
      <c r="B34" s="32"/>
      <c r="C34" s="44">
        <f t="shared" si="17"/>
        <v>188</v>
      </c>
      <c r="D34" s="33">
        <v>48</v>
      </c>
      <c r="E34" s="39">
        <v>1652</v>
      </c>
      <c r="F34" s="83" t="s">
        <v>127</v>
      </c>
      <c r="G34" s="39">
        <v>1604</v>
      </c>
      <c r="H34" s="83" t="s">
        <v>127</v>
      </c>
      <c r="I34" s="39">
        <v>140</v>
      </c>
      <c r="J34" s="39">
        <v>461</v>
      </c>
      <c r="K34" s="83" t="s">
        <v>127</v>
      </c>
      <c r="L34" s="35">
        <v>303</v>
      </c>
      <c r="M34" s="83" t="s">
        <v>127</v>
      </c>
    </row>
    <row r="35" spans="1:13" s="1" customFormat="1" ht="12.65" customHeight="1">
      <c r="A35" s="40" t="s">
        <v>4</v>
      </c>
      <c r="B35" s="32"/>
      <c r="C35" s="44">
        <f t="shared" si="17"/>
        <v>132</v>
      </c>
      <c r="D35" s="33">
        <v>-26</v>
      </c>
      <c r="E35" s="39">
        <v>1174</v>
      </c>
      <c r="F35" s="83" t="s">
        <v>127</v>
      </c>
      <c r="G35" s="39">
        <v>1200</v>
      </c>
      <c r="H35" s="83" t="s">
        <v>127</v>
      </c>
      <c r="I35" s="39">
        <v>158</v>
      </c>
      <c r="J35" s="39">
        <v>436</v>
      </c>
      <c r="K35" s="83" t="s">
        <v>127</v>
      </c>
      <c r="L35" s="35">
        <v>291</v>
      </c>
      <c r="M35" s="83" t="s">
        <v>127</v>
      </c>
    </row>
    <row r="36" spans="1:13" s="1" customFormat="1" ht="12.65" customHeight="1">
      <c r="A36" s="40" t="s">
        <v>5</v>
      </c>
      <c r="B36" s="32"/>
      <c r="C36" s="44">
        <f t="shared" si="17"/>
        <v>281</v>
      </c>
      <c r="D36" s="33">
        <v>136</v>
      </c>
      <c r="E36" s="39">
        <v>1211</v>
      </c>
      <c r="F36" s="83" t="s">
        <v>127</v>
      </c>
      <c r="G36" s="39">
        <v>1075</v>
      </c>
      <c r="H36" s="83" t="s">
        <v>127</v>
      </c>
      <c r="I36" s="39">
        <v>145</v>
      </c>
      <c r="J36" s="39">
        <v>490</v>
      </c>
      <c r="K36" s="83" t="s">
        <v>127</v>
      </c>
      <c r="L36" s="35">
        <v>267</v>
      </c>
      <c r="M36" s="83" t="s">
        <v>127</v>
      </c>
    </row>
    <row r="37" spans="1:13" s="1" customFormat="1" ht="12.65" customHeight="1">
      <c r="A37" s="40" t="s">
        <v>6</v>
      </c>
      <c r="B37" s="32"/>
      <c r="C37" s="44">
        <f t="shared" si="17"/>
        <v>182</v>
      </c>
      <c r="D37" s="33">
        <v>-41</v>
      </c>
      <c r="E37" s="39">
        <v>1266</v>
      </c>
      <c r="F37" s="83" t="s">
        <v>127</v>
      </c>
      <c r="G37" s="39">
        <v>1307</v>
      </c>
      <c r="H37" s="83" t="s">
        <v>127</v>
      </c>
      <c r="I37" s="39">
        <v>223</v>
      </c>
      <c r="J37" s="39">
        <v>491</v>
      </c>
      <c r="K37" s="83" t="s">
        <v>127</v>
      </c>
      <c r="L37" s="35">
        <v>295</v>
      </c>
      <c r="M37" s="83" t="s">
        <v>127</v>
      </c>
    </row>
    <row r="38" spans="1:13" s="1" customFormat="1" ht="12.65" customHeight="1">
      <c r="A38" s="40" t="s">
        <v>7</v>
      </c>
      <c r="B38" s="32"/>
      <c r="C38" s="44">
        <f t="shared" si="17"/>
        <v>266</v>
      </c>
      <c r="D38" s="33">
        <v>70</v>
      </c>
      <c r="E38" s="39">
        <v>1290</v>
      </c>
      <c r="F38" s="83" t="s">
        <v>127</v>
      </c>
      <c r="G38" s="39">
        <v>1220</v>
      </c>
      <c r="H38" s="83" t="s">
        <v>127</v>
      </c>
      <c r="I38" s="39">
        <v>196</v>
      </c>
      <c r="J38" s="39">
        <v>449</v>
      </c>
      <c r="K38" s="83" t="s">
        <v>127</v>
      </c>
      <c r="L38" s="35">
        <v>296</v>
      </c>
      <c r="M38" s="83" t="s">
        <v>127</v>
      </c>
    </row>
    <row r="39" spans="1:13" s="1" customFormat="1" ht="12.65" customHeight="1">
      <c r="A39" s="40" t="s">
        <v>45</v>
      </c>
      <c r="B39" s="34"/>
      <c r="C39" s="44">
        <f t="shared" si="17"/>
        <v>128</v>
      </c>
      <c r="D39" s="33">
        <v>-25</v>
      </c>
      <c r="E39" s="35">
        <v>1307</v>
      </c>
      <c r="F39" s="83" t="s">
        <v>127</v>
      </c>
      <c r="G39" s="35">
        <v>1332</v>
      </c>
      <c r="H39" s="83" t="s">
        <v>127</v>
      </c>
      <c r="I39" s="39">
        <v>153</v>
      </c>
      <c r="J39" s="39">
        <v>398</v>
      </c>
      <c r="K39" s="83" t="s">
        <v>127</v>
      </c>
      <c r="L39" s="35">
        <v>284</v>
      </c>
      <c r="M39" s="83" t="s">
        <v>127</v>
      </c>
    </row>
    <row r="40" spans="1:13" s="1" customFormat="1" ht="12.65" customHeight="1">
      <c r="A40" s="40" t="s">
        <v>8</v>
      </c>
      <c r="B40" s="34"/>
      <c r="C40" s="44">
        <f t="shared" si="17"/>
        <v>160</v>
      </c>
      <c r="D40" s="33">
        <v>46</v>
      </c>
      <c r="E40" s="35">
        <v>1186</v>
      </c>
      <c r="F40" s="83" t="s">
        <v>127</v>
      </c>
      <c r="G40" s="35">
        <v>1140</v>
      </c>
      <c r="H40" s="83" t="s">
        <v>127</v>
      </c>
      <c r="I40" s="39">
        <v>114</v>
      </c>
      <c r="J40" s="39">
        <v>431</v>
      </c>
      <c r="K40" s="83" t="s">
        <v>127</v>
      </c>
      <c r="L40" s="35">
        <v>323</v>
      </c>
      <c r="M40" s="83" t="s">
        <v>127</v>
      </c>
    </row>
    <row r="41" spans="1:13" s="1" customFormat="1" ht="12.65" customHeight="1">
      <c r="A41" s="40" t="s">
        <v>9</v>
      </c>
      <c r="B41" s="34"/>
      <c r="C41" s="44">
        <f t="shared" si="17"/>
        <v>172</v>
      </c>
      <c r="D41" s="33">
        <v>64</v>
      </c>
      <c r="E41" s="35">
        <v>1185</v>
      </c>
      <c r="F41" s="83" t="s">
        <v>127</v>
      </c>
      <c r="G41" s="35">
        <v>1121</v>
      </c>
      <c r="H41" s="83" t="s">
        <v>127</v>
      </c>
      <c r="I41" s="39">
        <v>108</v>
      </c>
      <c r="J41" s="39">
        <v>380</v>
      </c>
      <c r="K41" s="83" t="s">
        <v>127</v>
      </c>
      <c r="L41" s="35">
        <v>305</v>
      </c>
      <c r="M41" s="83" t="s">
        <v>127</v>
      </c>
    </row>
    <row r="42" spans="1:13" s="1" customFormat="1" ht="18" customHeight="1">
      <c r="A42" s="40" t="s">
        <v>46</v>
      </c>
      <c r="B42" s="34"/>
      <c r="C42" s="44">
        <f t="shared" si="17"/>
        <v>43</v>
      </c>
      <c r="D42" s="33">
        <v>-10</v>
      </c>
      <c r="E42" s="39">
        <v>1148</v>
      </c>
      <c r="F42" s="72">
        <f>(E42/E30-1)*100</f>
        <v>10.278578290105678</v>
      </c>
      <c r="G42" s="39">
        <v>1158</v>
      </c>
      <c r="H42" s="72">
        <f>(G42/G30-1)*100</f>
        <v>8.0223880597015018</v>
      </c>
      <c r="I42" s="39">
        <v>53</v>
      </c>
      <c r="J42" s="39">
        <v>471</v>
      </c>
      <c r="K42" s="72">
        <f>(J42/J30-1)*100</f>
        <v>9.0277777777777679</v>
      </c>
      <c r="L42" s="35">
        <v>418</v>
      </c>
      <c r="M42" s="72">
        <f>(L42/L30-1)*100</f>
        <v>8.2901554404145159</v>
      </c>
    </row>
    <row r="43" spans="1:13" s="1" customFormat="1" ht="12.65" customHeight="1">
      <c r="A43" s="40" t="s">
        <v>0</v>
      </c>
      <c r="B43" s="34"/>
      <c r="C43" s="44">
        <f t="shared" si="17"/>
        <v>-10</v>
      </c>
      <c r="D43" s="33">
        <v>-80</v>
      </c>
      <c r="E43" s="39">
        <v>1258</v>
      </c>
      <c r="F43" s="72">
        <f t="shared" ref="F43:F91" si="18">(E43/E31-1)*100</f>
        <v>13.231323132313232</v>
      </c>
      <c r="G43" s="39">
        <v>1338</v>
      </c>
      <c r="H43" s="72">
        <f t="shared" ref="H43:H91" si="19">(G43/G31-1)*100</f>
        <v>21.415607985480946</v>
      </c>
      <c r="I43" s="39">
        <v>70</v>
      </c>
      <c r="J43" s="39">
        <v>385</v>
      </c>
      <c r="K43" s="72">
        <f t="shared" ref="K43:K91" si="20">(J43/J31-1)*100</f>
        <v>-6.7796610169491567</v>
      </c>
      <c r="L43" s="35">
        <v>315</v>
      </c>
      <c r="M43" s="72">
        <f t="shared" ref="M43:M91" si="21">(L43/L31-1)*100</f>
        <v>2.6058631921824116</v>
      </c>
    </row>
    <row r="44" spans="1:13" s="1" customFormat="1" ht="12.65" customHeight="1">
      <c r="A44" s="40" t="s">
        <v>1</v>
      </c>
      <c r="B44" s="34"/>
      <c r="C44" s="44">
        <f t="shared" si="17"/>
        <v>-463</v>
      </c>
      <c r="D44" s="33">
        <v>-572</v>
      </c>
      <c r="E44" s="39">
        <v>3162</v>
      </c>
      <c r="F44" s="72">
        <f t="shared" si="18"/>
        <v>176.15720524017468</v>
      </c>
      <c r="G44" s="39">
        <v>3734</v>
      </c>
      <c r="H44" s="72">
        <f t="shared" si="19"/>
        <v>202.10355987055016</v>
      </c>
      <c r="I44" s="39">
        <v>109</v>
      </c>
      <c r="J44" s="39">
        <v>454</v>
      </c>
      <c r="K44" s="72">
        <f t="shared" si="20"/>
        <v>-4.0169133192389017</v>
      </c>
      <c r="L44" s="35">
        <v>345</v>
      </c>
      <c r="M44" s="72">
        <f t="shared" si="21"/>
        <v>7.4766355140186924</v>
      </c>
    </row>
    <row r="45" spans="1:13" s="1" customFormat="1" ht="12.65" customHeight="1">
      <c r="A45" s="40" t="s">
        <v>2</v>
      </c>
      <c r="B45" s="34"/>
      <c r="C45" s="44">
        <f t="shared" si="17"/>
        <v>336</v>
      </c>
      <c r="D45" s="33">
        <v>285</v>
      </c>
      <c r="E45" s="39">
        <v>1859</v>
      </c>
      <c r="F45" s="72">
        <f t="shared" si="18"/>
        <v>-38.969139855548264</v>
      </c>
      <c r="G45" s="39">
        <v>1574</v>
      </c>
      <c r="H45" s="72">
        <f t="shared" si="19"/>
        <v>-59.908303616912882</v>
      </c>
      <c r="I45" s="39">
        <v>51</v>
      </c>
      <c r="J45" s="39">
        <v>375</v>
      </c>
      <c r="K45" s="72">
        <f t="shared" si="20"/>
        <v>-11.971830985915489</v>
      </c>
      <c r="L45" s="35">
        <v>324</v>
      </c>
      <c r="M45" s="72">
        <f t="shared" si="21"/>
        <v>13.286713286713292</v>
      </c>
    </row>
    <row r="46" spans="1:13" s="1" customFormat="1" ht="12.65" customHeight="1">
      <c r="A46" s="40" t="s">
        <v>3</v>
      </c>
      <c r="B46" s="34"/>
      <c r="C46" s="44">
        <f t="shared" si="17"/>
        <v>83</v>
      </c>
      <c r="D46" s="33">
        <v>-30</v>
      </c>
      <c r="E46" s="39">
        <v>1218</v>
      </c>
      <c r="F46" s="72">
        <f t="shared" si="18"/>
        <v>-26.271186440677962</v>
      </c>
      <c r="G46" s="39">
        <v>1248</v>
      </c>
      <c r="H46" s="72">
        <f t="shared" si="19"/>
        <v>-22.194513715710727</v>
      </c>
      <c r="I46" s="39">
        <v>113</v>
      </c>
      <c r="J46" s="39">
        <v>433</v>
      </c>
      <c r="K46" s="72">
        <f t="shared" si="20"/>
        <v>-6.0737527114967493</v>
      </c>
      <c r="L46" s="35">
        <v>320</v>
      </c>
      <c r="M46" s="72">
        <f t="shared" si="21"/>
        <v>5.6105610561056007</v>
      </c>
    </row>
    <row r="47" spans="1:13" s="1" customFormat="1" ht="12.65" customHeight="1">
      <c r="A47" s="40" t="s">
        <v>4</v>
      </c>
      <c r="B47" s="34"/>
      <c r="C47" s="44">
        <f t="shared" si="17"/>
        <v>132</v>
      </c>
      <c r="D47" s="33">
        <v>-58</v>
      </c>
      <c r="E47" s="39">
        <v>1144</v>
      </c>
      <c r="F47" s="72">
        <f t="shared" si="18"/>
        <v>-2.555366269165249</v>
      </c>
      <c r="G47" s="39">
        <v>1202</v>
      </c>
      <c r="H47" s="72">
        <f t="shared" si="19"/>
        <v>0.16666666666667052</v>
      </c>
      <c r="I47" s="39">
        <v>190</v>
      </c>
      <c r="J47" s="39">
        <v>465</v>
      </c>
      <c r="K47" s="72">
        <f t="shared" si="20"/>
        <v>6.6513761467889898</v>
      </c>
      <c r="L47" s="35">
        <v>275</v>
      </c>
      <c r="M47" s="72">
        <f t="shared" si="21"/>
        <v>-5.4982817869415834</v>
      </c>
    </row>
    <row r="48" spans="1:13" s="1" customFormat="1" ht="12.65" customHeight="1">
      <c r="A48" s="40" t="s">
        <v>5</v>
      </c>
      <c r="B48" s="34"/>
      <c r="C48" s="44">
        <f t="shared" si="17"/>
        <v>-19</v>
      </c>
      <c r="D48" s="33">
        <v>-155</v>
      </c>
      <c r="E48" s="39">
        <v>1212</v>
      </c>
      <c r="F48" s="72">
        <f t="shared" si="18"/>
        <v>8.2576383154409072E-2</v>
      </c>
      <c r="G48" s="39">
        <v>1367</v>
      </c>
      <c r="H48" s="72">
        <f t="shared" si="19"/>
        <v>27.162790697674421</v>
      </c>
      <c r="I48" s="39">
        <v>136</v>
      </c>
      <c r="J48" s="39">
        <v>420</v>
      </c>
      <c r="K48" s="72">
        <f t="shared" si="20"/>
        <v>-14.28571428571429</v>
      </c>
      <c r="L48" s="35">
        <v>284</v>
      </c>
      <c r="M48" s="72">
        <f t="shared" si="21"/>
        <v>6.367041198501866</v>
      </c>
    </row>
    <row r="49" spans="1:13" s="1" customFormat="1" ht="12.65" customHeight="1">
      <c r="A49" s="40" t="s">
        <v>6</v>
      </c>
      <c r="B49" s="34"/>
      <c r="C49" s="44">
        <f t="shared" si="17"/>
        <v>82</v>
      </c>
      <c r="D49" s="33">
        <v>-104</v>
      </c>
      <c r="E49" s="39">
        <v>1145</v>
      </c>
      <c r="F49" s="72">
        <f t="shared" si="18"/>
        <v>-9.5576619273301748</v>
      </c>
      <c r="G49" s="39">
        <v>1249</v>
      </c>
      <c r="H49" s="72">
        <f t="shared" si="19"/>
        <v>-4.437643458301455</v>
      </c>
      <c r="I49" s="39">
        <v>186</v>
      </c>
      <c r="J49" s="39">
        <v>474</v>
      </c>
      <c r="K49" s="72">
        <f t="shared" si="20"/>
        <v>-3.4623217922606919</v>
      </c>
      <c r="L49" s="35">
        <v>288</v>
      </c>
      <c r="M49" s="72">
        <f t="shared" si="21"/>
        <v>-2.3728813559321993</v>
      </c>
    </row>
    <row r="50" spans="1:13" s="1" customFormat="1" ht="12.65" customHeight="1">
      <c r="A50" s="40" t="s">
        <v>7</v>
      </c>
      <c r="B50" s="34"/>
      <c r="C50" s="44">
        <f t="shared" si="17"/>
        <v>2</v>
      </c>
      <c r="D50" s="33">
        <v>-146</v>
      </c>
      <c r="E50" s="39">
        <v>1142</v>
      </c>
      <c r="F50" s="72">
        <f t="shared" si="18"/>
        <v>-11.472868217054266</v>
      </c>
      <c r="G50" s="39">
        <v>1288</v>
      </c>
      <c r="H50" s="72">
        <f t="shared" si="19"/>
        <v>5.573770491803276</v>
      </c>
      <c r="I50" s="39">
        <v>148</v>
      </c>
      <c r="J50" s="39">
        <v>422</v>
      </c>
      <c r="K50" s="72">
        <f t="shared" si="20"/>
        <v>-6.0133630289532336</v>
      </c>
      <c r="L50" s="35">
        <v>274</v>
      </c>
      <c r="M50" s="72">
        <f t="shared" si="21"/>
        <v>-7.4324324324324342</v>
      </c>
    </row>
    <row r="51" spans="1:13" s="1" customFormat="1" ht="12.65" customHeight="1">
      <c r="A51" s="40" t="s">
        <v>10</v>
      </c>
      <c r="B51" s="34"/>
      <c r="C51" s="44">
        <f t="shared" si="17"/>
        <v>119</v>
      </c>
      <c r="D51" s="33">
        <v>40</v>
      </c>
      <c r="E51" s="35">
        <v>1171</v>
      </c>
      <c r="F51" s="72">
        <f t="shared" si="18"/>
        <v>-10.40550879877582</v>
      </c>
      <c r="G51" s="35">
        <v>1131</v>
      </c>
      <c r="H51" s="72">
        <f t="shared" si="19"/>
        <v>-15.090090090090092</v>
      </c>
      <c r="I51" s="39">
        <v>79</v>
      </c>
      <c r="J51" s="35">
        <v>379</v>
      </c>
      <c r="K51" s="72">
        <f t="shared" si="20"/>
        <v>-4.7738693467336724</v>
      </c>
      <c r="L51" s="35">
        <v>300</v>
      </c>
      <c r="M51" s="72">
        <f t="shared" si="21"/>
        <v>5.6338028169014009</v>
      </c>
    </row>
    <row r="52" spans="1:13" s="1" customFormat="1" ht="12.65" customHeight="1">
      <c r="A52" s="40" t="s">
        <v>8</v>
      </c>
      <c r="B52" s="34"/>
      <c r="C52" s="44">
        <f t="shared" si="17"/>
        <v>61</v>
      </c>
      <c r="D52" s="33">
        <v>-53</v>
      </c>
      <c r="E52" s="35">
        <v>1147</v>
      </c>
      <c r="F52" s="72">
        <f t="shared" si="18"/>
        <v>-3.2883642495784127</v>
      </c>
      <c r="G52" s="35">
        <v>1200</v>
      </c>
      <c r="H52" s="72">
        <f t="shared" si="19"/>
        <v>5.2631578947368363</v>
      </c>
      <c r="I52" s="39">
        <v>114</v>
      </c>
      <c r="J52" s="35">
        <v>411</v>
      </c>
      <c r="K52" s="72">
        <f t="shared" si="20"/>
        <v>-4.6403712296983812</v>
      </c>
      <c r="L52" s="35">
        <v>297</v>
      </c>
      <c r="M52" s="72">
        <f t="shared" si="21"/>
        <v>-8.0495356037151744</v>
      </c>
    </row>
    <row r="53" spans="1:13" s="1" customFormat="1" ht="12.65" customHeight="1">
      <c r="A53" s="40" t="s">
        <v>9</v>
      </c>
      <c r="B53" s="34"/>
      <c r="C53" s="44">
        <f t="shared" si="17"/>
        <v>30</v>
      </c>
      <c r="D53" s="33">
        <v>-66</v>
      </c>
      <c r="E53" s="35">
        <v>943</v>
      </c>
      <c r="F53" s="72">
        <f t="shared" si="18"/>
        <v>-20.421940928270043</v>
      </c>
      <c r="G53" s="35">
        <v>1009</v>
      </c>
      <c r="H53" s="72">
        <f t="shared" si="19"/>
        <v>-9.9910793933987492</v>
      </c>
      <c r="I53" s="39">
        <v>96</v>
      </c>
      <c r="J53" s="35">
        <v>380</v>
      </c>
      <c r="K53" s="72">
        <f t="shared" si="20"/>
        <v>0</v>
      </c>
      <c r="L53" s="35">
        <v>284</v>
      </c>
      <c r="M53" s="72">
        <f t="shared" si="21"/>
        <v>-6.8852459016393475</v>
      </c>
    </row>
    <row r="54" spans="1:13" s="1" customFormat="1" ht="18" customHeight="1">
      <c r="A54" s="40" t="s">
        <v>48</v>
      </c>
      <c r="B54" s="34"/>
      <c r="C54" s="44">
        <f t="shared" si="17"/>
        <v>29</v>
      </c>
      <c r="D54" s="33">
        <v>-17</v>
      </c>
      <c r="E54" s="39">
        <v>1192</v>
      </c>
      <c r="F54" s="72">
        <f t="shared" si="18"/>
        <v>3.8327526132404088</v>
      </c>
      <c r="G54" s="39">
        <v>1209</v>
      </c>
      <c r="H54" s="72">
        <f t="shared" si="19"/>
        <v>4.4041450777202007</v>
      </c>
      <c r="I54" s="39">
        <v>46</v>
      </c>
      <c r="J54" s="39">
        <v>478</v>
      </c>
      <c r="K54" s="72">
        <f t="shared" si="20"/>
        <v>1.4861995753715496</v>
      </c>
      <c r="L54" s="35">
        <v>432</v>
      </c>
      <c r="M54" s="72">
        <f t="shared" si="21"/>
        <v>3.3492822966507241</v>
      </c>
    </row>
    <row r="55" spans="1:13" s="1" customFormat="1" ht="12.65" customHeight="1">
      <c r="A55" s="40" t="s">
        <v>0</v>
      </c>
      <c r="B55" s="34"/>
      <c r="C55" s="44">
        <f t="shared" si="17"/>
        <v>2</v>
      </c>
      <c r="D55" s="33">
        <v>-42</v>
      </c>
      <c r="E55" s="39">
        <v>1144</v>
      </c>
      <c r="F55" s="72">
        <f t="shared" si="18"/>
        <v>-9.0620031796502349</v>
      </c>
      <c r="G55" s="39">
        <v>1186</v>
      </c>
      <c r="H55" s="72">
        <f t="shared" si="19"/>
        <v>-11.360239162929741</v>
      </c>
      <c r="I55" s="39">
        <v>44</v>
      </c>
      <c r="J55" s="39">
        <v>406</v>
      </c>
      <c r="K55" s="72">
        <f t="shared" si="20"/>
        <v>5.4545454545454453</v>
      </c>
      <c r="L55" s="35">
        <v>362</v>
      </c>
      <c r="M55" s="72">
        <f t="shared" si="21"/>
        <v>14.920634920634912</v>
      </c>
    </row>
    <row r="56" spans="1:13" s="1" customFormat="1" ht="12.65" customHeight="1">
      <c r="A56" s="40" t="s">
        <v>1</v>
      </c>
      <c r="B56" s="34"/>
      <c r="C56" s="44">
        <f t="shared" si="17"/>
        <v>-465</v>
      </c>
      <c r="D56" s="33">
        <v>-562</v>
      </c>
      <c r="E56" s="39">
        <v>2976</v>
      </c>
      <c r="F56" s="72">
        <f t="shared" si="18"/>
        <v>-5.8823529411764719</v>
      </c>
      <c r="G56" s="39">
        <v>3538</v>
      </c>
      <c r="H56" s="72">
        <f t="shared" si="19"/>
        <v>-5.2490626673808212</v>
      </c>
      <c r="I56" s="39">
        <v>97</v>
      </c>
      <c r="J56" s="39">
        <v>400</v>
      </c>
      <c r="K56" s="72">
        <f t="shared" si="20"/>
        <v>-11.894273127753308</v>
      </c>
      <c r="L56" s="35">
        <v>303</v>
      </c>
      <c r="M56" s="72">
        <f t="shared" si="21"/>
        <v>-12.173913043478258</v>
      </c>
    </row>
    <row r="57" spans="1:13" s="1" customFormat="1" ht="12.65" customHeight="1">
      <c r="A57" s="40" t="s">
        <v>2</v>
      </c>
      <c r="B57" s="34"/>
      <c r="C57" s="44">
        <f t="shared" si="17"/>
        <v>425</v>
      </c>
      <c r="D57" s="33">
        <v>380</v>
      </c>
      <c r="E57" s="39">
        <v>1782</v>
      </c>
      <c r="F57" s="72">
        <f t="shared" si="18"/>
        <v>-4.1420118343195256</v>
      </c>
      <c r="G57" s="39">
        <v>1402</v>
      </c>
      <c r="H57" s="72">
        <f t="shared" si="19"/>
        <v>-10.927573062261754</v>
      </c>
      <c r="I57" s="39">
        <v>45</v>
      </c>
      <c r="J57" s="39">
        <v>389</v>
      </c>
      <c r="K57" s="72">
        <f t="shared" si="20"/>
        <v>3.7333333333333441</v>
      </c>
      <c r="L57" s="35">
        <v>344</v>
      </c>
      <c r="M57" s="72">
        <f t="shared" si="21"/>
        <v>6.1728395061728447</v>
      </c>
    </row>
    <row r="58" spans="1:13" s="1" customFormat="1" ht="12.65" customHeight="1">
      <c r="A58" s="40" t="s">
        <v>3</v>
      </c>
      <c r="B58" s="34"/>
      <c r="C58" s="44">
        <f t="shared" si="17"/>
        <v>97</v>
      </c>
      <c r="D58" s="33">
        <v>-37</v>
      </c>
      <c r="E58" s="39">
        <v>1187</v>
      </c>
      <c r="F58" s="72">
        <f t="shared" si="18"/>
        <v>-2.5451559934318579</v>
      </c>
      <c r="G58" s="39">
        <v>1224</v>
      </c>
      <c r="H58" s="72">
        <f t="shared" si="19"/>
        <v>-1.9230769230769273</v>
      </c>
      <c r="I58" s="39">
        <v>134</v>
      </c>
      <c r="J58" s="39">
        <v>427</v>
      </c>
      <c r="K58" s="72">
        <f t="shared" si="20"/>
        <v>-1.3856812933025431</v>
      </c>
      <c r="L58" s="35">
        <v>293</v>
      </c>
      <c r="M58" s="72">
        <f t="shared" si="21"/>
        <v>-8.4374999999999982</v>
      </c>
    </row>
    <row r="59" spans="1:13" s="1" customFormat="1" ht="12.65" customHeight="1">
      <c r="A59" s="40" t="s">
        <v>4</v>
      </c>
      <c r="B59" s="34"/>
      <c r="C59" s="44">
        <f t="shared" si="17"/>
        <v>61</v>
      </c>
      <c r="D59" s="33">
        <v>-28</v>
      </c>
      <c r="E59" s="39">
        <v>946</v>
      </c>
      <c r="F59" s="72">
        <f t="shared" si="18"/>
        <v>-17.307692307692314</v>
      </c>
      <c r="G59" s="39">
        <v>974</v>
      </c>
      <c r="H59" s="72">
        <f t="shared" si="19"/>
        <v>-18.968386023294514</v>
      </c>
      <c r="I59" s="39">
        <v>89</v>
      </c>
      <c r="J59" s="39">
        <v>361</v>
      </c>
      <c r="K59" s="72">
        <f t="shared" si="20"/>
        <v>-22.36559139784946</v>
      </c>
      <c r="L59" s="35">
        <v>272</v>
      </c>
      <c r="M59" s="72">
        <f t="shared" si="21"/>
        <v>-1.0909090909090868</v>
      </c>
    </row>
    <row r="60" spans="1:13" s="1" customFormat="1" ht="12.65" customHeight="1">
      <c r="A60" s="40" t="s">
        <v>5</v>
      </c>
      <c r="B60" s="34"/>
      <c r="C60" s="44">
        <f t="shared" si="17"/>
        <v>63</v>
      </c>
      <c r="D60" s="33">
        <v>-75</v>
      </c>
      <c r="E60" s="39">
        <v>1299</v>
      </c>
      <c r="F60" s="72">
        <f t="shared" si="18"/>
        <v>7.1782178217821846</v>
      </c>
      <c r="G60" s="39">
        <v>1374</v>
      </c>
      <c r="H60" s="72">
        <f t="shared" si="19"/>
        <v>0.51207022677395297</v>
      </c>
      <c r="I60" s="39">
        <v>138</v>
      </c>
      <c r="J60" s="39">
        <v>457</v>
      </c>
      <c r="K60" s="72">
        <f t="shared" si="20"/>
        <v>8.8095238095237995</v>
      </c>
      <c r="L60" s="35">
        <v>319</v>
      </c>
      <c r="M60" s="72">
        <f t="shared" si="21"/>
        <v>12.323943661971825</v>
      </c>
    </row>
    <row r="61" spans="1:13" s="1" customFormat="1" ht="12.65" customHeight="1">
      <c r="A61" s="40" t="s">
        <v>6</v>
      </c>
      <c r="B61" s="34"/>
      <c r="C61" s="44">
        <f t="shared" si="17"/>
        <v>-242</v>
      </c>
      <c r="D61" s="33">
        <v>-312</v>
      </c>
      <c r="E61" s="39">
        <v>1203</v>
      </c>
      <c r="F61" s="72">
        <f t="shared" si="18"/>
        <v>5.065502183406112</v>
      </c>
      <c r="G61" s="39">
        <v>1515</v>
      </c>
      <c r="H61" s="72">
        <f t="shared" si="19"/>
        <v>21.297037630104086</v>
      </c>
      <c r="I61" s="39">
        <v>70</v>
      </c>
      <c r="J61" s="39">
        <v>414</v>
      </c>
      <c r="K61" s="72">
        <f t="shared" si="20"/>
        <v>-12.658227848101266</v>
      </c>
      <c r="L61" s="35">
        <v>344</v>
      </c>
      <c r="M61" s="72">
        <f t="shared" si="21"/>
        <v>19.444444444444443</v>
      </c>
    </row>
    <row r="62" spans="1:13" s="1" customFormat="1" ht="12.65" customHeight="1">
      <c r="A62" s="40" t="s">
        <v>7</v>
      </c>
      <c r="B62" s="34"/>
      <c r="C62" s="44">
        <f t="shared" si="17"/>
        <v>147</v>
      </c>
      <c r="D62" s="33">
        <v>-24</v>
      </c>
      <c r="E62" s="39">
        <v>1184</v>
      </c>
      <c r="F62" s="72">
        <f t="shared" si="18"/>
        <v>3.6777583187390439</v>
      </c>
      <c r="G62" s="39">
        <v>1208</v>
      </c>
      <c r="H62" s="72">
        <f t="shared" si="19"/>
        <v>-6.2111801242236027</v>
      </c>
      <c r="I62" s="39">
        <v>171</v>
      </c>
      <c r="J62" s="39">
        <v>449</v>
      </c>
      <c r="K62" s="72">
        <f t="shared" si="20"/>
        <v>6.3981042654028375</v>
      </c>
      <c r="L62" s="35">
        <v>278</v>
      </c>
      <c r="M62" s="72">
        <f t="shared" si="21"/>
        <v>1.4598540145985384</v>
      </c>
    </row>
    <row r="63" spans="1:13" s="1" customFormat="1" ht="12.65" customHeight="1">
      <c r="A63" s="40" t="s">
        <v>10</v>
      </c>
      <c r="B63" s="34"/>
      <c r="C63" s="44">
        <f t="shared" si="17"/>
        <v>117</v>
      </c>
      <c r="D63" s="33">
        <v>36</v>
      </c>
      <c r="E63" s="35">
        <v>1213</v>
      </c>
      <c r="F63" s="72">
        <f t="shared" si="18"/>
        <v>3.5866780529461906</v>
      </c>
      <c r="G63" s="35">
        <v>1177</v>
      </c>
      <c r="H63" s="72">
        <f t="shared" si="19"/>
        <v>4.0671971706454535</v>
      </c>
      <c r="I63" s="39">
        <v>81</v>
      </c>
      <c r="J63" s="35">
        <v>416</v>
      </c>
      <c r="K63" s="72">
        <f t="shared" si="20"/>
        <v>9.7625329815303363</v>
      </c>
      <c r="L63" s="35">
        <v>335</v>
      </c>
      <c r="M63" s="72">
        <f t="shared" si="21"/>
        <v>11.66666666666667</v>
      </c>
    </row>
    <row r="64" spans="1:13" s="1" customFormat="1" ht="12.65" customHeight="1">
      <c r="A64" s="40" t="s">
        <v>8</v>
      </c>
      <c r="B64" s="34"/>
      <c r="C64" s="44">
        <f t="shared" si="17"/>
        <v>-43</v>
      </c>
      <c r="D64" s="33">
        <v>-89</v>
      </c>
      <c r="E64" s="35">
        <v>1008</v>
      </c>
      <c r="F64" s="72">
        <f t="shared" si="18"/>
        <v>-12.118570183086309</v>
      </c>
      <c r="G64" s="35">
        <v>1097</v>
      </c>
      <c r="H64" s="72">
        <f t="shared" si="19"/>
        <v>-8.5833333333333321</v>
      </c>
      <c r="I64" s="39">
        <v>46</v>
      </c>
      <c r="J64" s="35">
        <v>375</v>
      </c>
      <c r="K64" s="72">
        <f t="shared" si="20"/>
        <v>-8.7591240875912408</v>
      </c>
      <c r="L64" s="35">
        <v>329</v>
      </c>
      <c r="M64" s="72">
        <f t="shared" si="21"/>
        <v>10.77441077441077</v>
      </c>
    </row>
    <row r="65" spans="1:13" s="1" customFormat="1" ht="13.5" customHeight="1">
      <c r="A65" s="40" t="s">
        <v>9</v>
      </c>
      <c r="B65" s="34"/>
      <c r="C65" s="44">
        <f t="shared" si="17"/>
        <v>-65</v>
      </c>
      <c r="D65" s="33">
        <v>-117</v>
      </c>
      <c r="E65" s="35">
        <v>972</v>
      </c>
      <c r="F65" s="72">
        <f t="shared" si="18"/>
        <v>3.0752916224814353</v>
      </c>
      <c r="G65" s="35">
        <v>1089</v>
      </c>
      <c r="H65" s="72">
        <f t="shared" si="19"/>
        <v>7.9286422200198325</v>
      </c>
      <c r="I65" s="39">
        <v>52</v>
      </c>
      <c r="J65" s="35">
        <v>422</v>
      </c>
      <c r="K65" s="72">
        <f t="shared" si="20"/>
        <v>11.052631578947359</v>
      </c>
      <c r="L65" s="35">
        <v>370</v>
      </c>
      <c r="M65" s="72">
        <f t="shared" si="21"/>
        <v>30.281690140845075</v>
      </c>
    </row>
    <row r="66" spans="1:13" s="1" customFormat="1" ht="18" customHeight="1">
      <c r="A66" s="40" t="s">
        <v>109</v>
      </c>
      <c r="B66" s="32"/>
      <c r="C66" s="44">
        <f t="shared" si="17"/>
        <v>131</v>
      </c>
      <c r="D66" s="33">
        <f t="shared" ref="D66:D91" si="22">E66-G66</f>
        <v>166</v>
      </c>
      <c r="E66" s="39">
        <v>1231</v>
      </c>
      <c r="F66" s="72">
        <f t="shared" si="18"/>
        <v>3.2718120805369066</v>
      </c>
      <c r="G66" s="39">
        <v>1065</v>
      </c>
      <c r="H66" s="72">
        <f t="shared" si="19"/>
        <v>-11.910669975186106</v>
      </c>
      <c r="I66" s="39">
        <f t="shared" ref="I66:I91" si="23">J66-L66</f>
        <v>-35</v>
      </c>
      <c r="J66" s="39">
        <v>402</v>
      </c>
      <c r="K66" s="72">
        <f t="shared" si="20"/>
        <v>-15.899581589958157</v>
      </c>
      <c r="L66" s="35">
        <v>437</v>
      </c>
      <c r="M66" s="72">
        <f t="shared" si="21"/>
        <v>1.1574074074074181</v>
      </c>
    </row>
    <row r="67" spans="1:13" s="1" customFormat="1" ht="12.65" customHeight="1">
      <c r="A67" s="40" t="s">
        <v>0</v>
      </c>
      <c r="B67" s="32"/>
      <c r="C67" s="44">
        <f t="shared" si="17"/>
        <v>31</v>
      </c>
      <c r="D67" s="33">
        <f t="shared" si="22"/>
        <v>-2</v>
      </c>
      <c r="E67" s="39">
        <v>1146</v>
      </c>
      <c r="F67" s="72">
        <f t="shared" si="18"/>
        <v>0.17482517482516613</v>
      </c>
      <c r="G67" s="39">
        <v>1148</v>
      </c>
      <c r="H67" s="72">
        <f t="shared" si="19"/>
        <v>-3.204047217537942</v>
      </c>
      <c r="I67" s="39">
        <f t="shared" si="23"/>
        <v>33</v>
      </c>
      <c r="J67" s="39">
        <v>368</v>
      </c>
      <c r="K67" s="72">
        <f t="shared" si="20"/>
        <v>-9.3596059113300498</v>
      </c>
      <c r="L67" s="35">
        <v>335</v>
      </c>
      <c r="M67" s="72">
        <f t="shared" si="21"/>
        <v>-7.4585635359115994</v>
      </c>
    </row>
    <row r="68" spans="1:13" s="1" customFormat="1" ht="12.65" customHeight="1">
      <c r="A68" s="40" t="s">
        <v>1</v>
      </c>
      <c r="B68" s="32"/>
      <c r="C68" s="44">
        <f t="shared" si="17"/>
        <v>-746</v>
      </c>
      <c r="D68" s="33">
        <f t="shared" si="22"/>
        <v>-674</v>
      </c>
      <c r="E68" s="39">
        <v>2729</v>
      </c>
      <c r="F68" s="72">
        <f t="shared" si="18"/>
        <v>-8.2997311827956999</v>
      </c>
      <c r="G68" s="39">
        <v>3403</v>
      </c>
      <c r="H68" s="72">
        <f t="shared" si="19"/>
        <v>-3.815715093273031</v>
      </c>
      <c r="I68" s="39">
        <f t="shared" si="23"/>
        <v>-72</v>
      </c>
      <c r="J68" s="39">
        <v>362</v>
      </c>
      <c r="K68" s="72">
        <f t="shared" si="20"/>
        <v>-9.4999999999999964</v>
      </c>
      <c r="L68" s="35">
        <v>434</v>
      </c>
      <c r="M68" s="72">
        <f t="shared" si="21"/>
        <v>43.234323432343238</v>
      </c>
    </row>
    <row r="69" spans="1:13" s="1" customFormat="1" ht="12.65" customHeight="1">
      <c r="A69" s="40" t="s">
        <v>2</v>
      </c>
      <c r="B69" s="32"/>
      <c r="C69" s="44">
        <f t="shared" si="17"/>
        <v>341</v>
      </c>
      <c r="D69" s="33">
        <f t="shared" si="22"/>
        <v>317</v>
      </c>
      <c r="E69" s="39">
        <v>1758</v>
      </c>
      <c r="F69" s="72">
        <f t="shared" si="18"/>
        <v>-1.3468013468013518</v>
      </c>
      <c r="G69" s="39">
        <v>1441</v>
      </c>
      <c r="H69" s="72">
        <f t="shared" si="19"/>
        <v>2.781740370898711</v>
      </c>
      <c r="I69" s="39">
        <f t="shared" si="23"/>
        <v>24</v>
      </c>
      <c r="J69" s="39">
        <v>373</v>
      </c>
      <c r="K69" s="72">
        <f t="shared" si="20"/>
        <v>-4.1131105398457546</v>
      </c>
      <c r="L69" s="35">
        <v>349</v>
      </c>
      <c r="M69" s="72">
        <f t="shared" si="21"/>
        <v>1.4534883720930258</v>
      </c>
    </row>
    <row r="70" spans="1:13" s="1" customFormat="1" ht="12.65" customHeight="1">
      <c r="A70" s="40" t="s">
        <v>3</v>
      </c>
      <c r="B70" s="32"/>
      <c r="C70" s="44">
        <f t="shared" si="17"/>
        <v>40</v>
      </c>
      <c r="D70" s="33">
        <f t="shared" si="22"/>
        <v>-89</v>
      </c>
      <c r="E70" s="39">
        <v>1119</v>
      </c>
      <c r="F70" s="72">
        <f t="shared" si="18"/>
        <v>-5.7287278854254442</v>
      </c>
      <c r="G70" s="39">
        <v>1208</v>
      </c>
      <c r="H70" s="72">
        <f t="shared" si="19"/>
        <v>-1.3071895424836555</v>
      </c>
      <c r="I70" s="39">
        <f t="shared" si="23"/>
        <v>129</v>
      </c>
      <c r="J70" s="39">
        <v>408</v>
      </c>
      <c r="K70" s="72">
        <f t="shared" si="20"/>
        <v>-4.4496487119437989</v>
      </c>
      <c r="L70" s="35">
        <v>279</v>
      </c>
      <c r="M70" s="72">
        <f t="shared" si="21"/>
        <v>-4.7781569965870352</v>
      </c>
    </row>
    <row r="71" spans="1:13" s="1" customFormat="1" ht="12.65" customHeight="1">
      <c r="A71" s="40" t="s">
        <v>4</v>
      </c>
      <c r="B71" s="32"/>
      <c r="C71" s="44">
        <f t="shared" si="17"/>
        <v>31</v>
      </c>
      <c r="D71" s="33">
        <f t="shared" si="22"/>
        <v>-77</v>
      </c>
      <c r="E71" s="39">
        <v>984</v>
      </c>
      <c r="F71" s="72">
        <f t="shared" si="18"/>
        <v>4.0169133192389017</v>
      </c>
      <c r="G71" s="39">
        <v>1061</v>
      </c>
      <c r="H71" s="72">
        <f t="shared" si="19"/>
        <v>8.9322381930184704</v>
      </c>
      <c r="I71" s="39">
        <f t="shared" si="23"/>
        <v>108</v>
      </c>
      <c r="J71" s="39">
        <v>395</v>
      </c>
      <c r="K71" s="72">
        <f t="shared" si="20"/>
        <v>9.4182825484764532</v>
      </c>
      <c r="L71" s="35">
        <v>287</v>
      </c>
      <c r="M71" s="72">
        <f t="shared" si="21"/>
        <v>5.5147058823529438</v>
      </c>
    </row>
    <row r="72" spans="1:13" s="1" customFormat="1" ht="12.65" customHeight="1">
      <c r="A72" s="40" t="s">
        <v>5</v>
      </c>
      <c r="B72" s="32"/>
      <c r="C72" s="44">
        <f t="shared" si="17"/>
        <v>238</v>
      </c>
      <c r="D72" s="33">
        <f t="shared" si="22"/>
        <v>133</v>
      </c>
      <c r="E72" s="39">
        <v>1277</v>
      </c>
      <c r="F72" s="72">
        <f t="shared" si="18"/>
        <v>-1.6936104695919885</v>
      </c>
      <c r="G72" s="39">
        <v>1144</v>
      </c>
      <c r="H72" s="72">
        <f t="shared" si="19"/>
        <v>-16.739446870451236</v>
      </c>
      <c r="I72" s="39">
        <f t="shared" si="23"/>
        <v>105</v>
      </c>
      <c r="J72" s="39">
        <v>408</v>
      </c>
      <c r="K72" s="72">
        <f t="shared" si="20"/>
        <v>-10.722100656455147</v>
      </c>
      <c r="L72" s="35">
        <v>303</v>
      </c>
      <c r="M72" s="72">
        <f t="shared" si="21"/>
        <v>-5.0156739811912265</v>
      </c>
    </row>
    <row r="73" spans="1:13" s="1" customFormat="1" ht="12.65" customHeight="1">
      <c r="A73" s="40" t="s">
        <v>6</v>
      </c>
      <c r="B73" s="32"/>
      <c r="C73" s="44">
        <f t="shared" si="17"/>
        <v>175</v>
      </c>
      <c r="D73" s="33">
        <f t="shared" si="22"/>
        <v>76</v>
      </c>
      <c r="E73" s="39">
        <v>1142</v>
      </c>
      <c r="F73" s="72">
        <f t="shared" si="18"/>
        <v>-5.0706566916043254</v>
      </c>
      <c r="G73" s="39">
        <v>1066</v>
      </c>
      <c r="H73" s="72">
        <f t="shared" si="19"/>
        <v>-29.636963696369634</v>
      </c>
      <c r="I73" s="39">
        <f t="shared" si="23"/>
        <v>99</v>
      </c>
      <c r="J73" s="39">
        <v>404</v>
      </c>
      <c r="K73" s="72">
        <f t="shared" si="20"/>
        <v>-2.4154589371980673</v>
      </c>
      <c r="L73" s="35">
        <v>305</v>
      </c>
      <c r="M73" s="72">
        <f t="shared" si="21"/>
        <v>-11.337209302325579</v>
      </c>
    </row>
    <row r="74" spans="1:13" s="1" customFormat="1" ht="12.65" customHeight="1">
      <c r="A74" s="40" t="s">
        <v>7</v>
      </c>
      <c r="B74" s="32"/>
      <c r="C74" s="44">
        <f t="shared" si="17"/>
        <v>147</v>
      </c>
      <c r="D74" s="33">
        <f t="shared" si="22"/>
        <v>18</v>
      </c>
      <c r="E74" s="39">
        <v>1254</v>
      </c>
      <c r="F74" s="72">
        <f t="shared" si="18"/>
        <v>5.9121621621621712</v>
      </c>
      <c r="G74" s="39">
        <v>1236</v>
      </c>
      <c r="H74" s="72">
        <f t="shared" si="19"/>
        <v>2.3178807947019875</v>
      </c>
      <c r="I74" s="39">
        <f t="shared" si="23"/>
        <v>129</v>
      </c>
      <c r="J74" s="39">
        <v>404</v>
      </c>
      <c r="K74" s="72">
        <f t="shared" si="20"/>
        <v>-10.022271714922049</v>
      </c>
      <c r="L74" s="35">
        <v>275</v>
      </c>
      <c r="M74" s="72">
        <f t="shared" si="21"/>
        <v>-1.0791366906474864</v>
      </c>
    </row>
    <row r="75" spans="1:13" s="1" customFormat="1" ht="12.65" customHeight="1">
      <c r="A75" s="40" t="s">
        <v>45</v>
      </c>
      <c r="B75" s="34"/>
      <c r="C75" s="44">
        <f t="shared" si="17"/>
        <v>228</v>
      </c>
      <c r="D75" s="33">
        <f t="shared" si="22"/>
        <v>144</v>
      </c>
      <c r="E75" s="35">
        <v>1195</v>
      </c>
      <c r="F75" s="72">
        <f t="shared" si="18"/>
        <v>-1.483924154987637</v>
      </c>
      <c r="G75" s="35">
        <v>1051</v>
      </c>
      <c r="H75" s="72">
        <f t="shared" si="19"/>
        <v>-10.705182667799495</v>
      </c>
      <c r="I75" s="39">
        <f t="shared" si="23"/>
        <v>84</v>
      </c>
      <c r="J75" s="35">
        <v>411</v>
      </c>
      <c r="K75" s="72">
        <f t="shared" si="20"/>
        <v>-1.2019230769230727</v>
      </c>
      <c r="L75" s="35">
        <v>327</v>
      </c>
      <c r="M75" s="72">
        <f t="shared" si="21"/>
        <v>-2.3880597014925398</v>
      </c>
    </row>
    <row r="76" spans="1:13" s="1" customFormat="1" ht="12.65" customHeight="1">
      <c r="A76" s="40" t="s">
        <v>8</v>
      </c>
      <c r="B76" s="34"/>
      <c r="C76" s="44">
        <f t="shared" si="17"/>
        <v>59</v>
      </c>
      <c r="D76" s="33">
        <f t="shared" si="22"/>
        <v>50</v>
      </c>
      <c r="E76" s="35">
        <v>1003</v>
      </c>
      <c r="F76" s="72">
        <f t="shared" si="18"/>
        <v>-0.49603174603174427</v>
      </c>
      <c r="G76" s="35">
        <v>953</v>
      </c>
      <c r="H76" s="72">
        <f t="shared" si="19"/>
        <v>-13.126709206927989</v>
      </c>
      <c r="I76" s="39">
        <f t="shared" si="23"/>
        <v>9</v>
      </c>
      <c r="J76" s="35">
        <v>352</v>
      </c>
      <c r="K76" s="72">
        <f t="shared" si="20"/>
        <v>-6.1333333333333346</v>
      </c>
      <c r="L76" s="35">
        <v>343</v>
      </c>
      <c r="M76" s="72">
        <f t="shared" si="21"/>
        <v>4.2553191489361764</v>
      </c>
    </row>
    <row r="77" spans="1:13" s="1" customFormat="1" ht="12.65" customHeight="1">
      <c r="A77" s="40" t="s">
        <v>9</v>
      </c>
      <c r="B77" s="34"/>
      <c r="C77" s="44">
        <f t="shared" si="17"/>
        <v>89</v>
      </c>
      <c r="D77" s="33">
        <f t="shared" si="22"/>
        <v>96</v>
      </c>
      <c r="E77" s="35">
        <v>1080</v>
      </c>
      <c r="F77" s="72">
        <f t="shared" si="18"/>
        <v>11.111111111111116</v>
      </c>
      <c r="G77" s="35">
        <v>984</v>
      </c>
      <c r="H77" s="72">
        <f t="shared" si="19"/>
        <v>-9.6418732782369112</v>
      </c>
      <c r="I77" s="39">
        <f t="shared" si="23"/>
        <v>-7</v>
      </c>
      <c r="J77" s="35">
        <v>359</v>
      </c>
      <c r="K77" s="72">
        <f t="shared" si="20"/>
        <v>-14.92890995260664</v>
      </c>
      <c r="L77" s="35">
        <v>366</v>
      </c>
      <c r="M77" s="72">
        <f t="shared" si="21"/>
        <v>-1.0810810810810811</v>
      </c>
    </row>
    <row r="78" spans="1:13" s="1" customFormat="1" ht="18" customHeight="1">
      <c r="A78" s="6" t="s">
        <v>95</v>
      </c>
      <c r="B78" s="7"/>
      <c r="C78" s="44">
        <f t="shared" si="17"/>
        <v>-89</v>
      </c>
      <c r="D78" s="45">
        <f t="shared" si="22"/>
        <v>-74</v>
      </c>
      <c r="E78" s="44">
        <v>1040</v>
      </c>
      <c r="F78" s="72">
        <f t="shared" si="18"/>
        <v>-15.515840779853773</v>
      </c>
      <c r="G78" s="44">
        <v>1114</v>
      </c>
      <c r="H78" s="72">
        <f t="shared" si="19"/>
        <v>4.6009389671361589</v>
      </c>
      <c r="I78" s="44">
        <f t="shared" si="23"/>
        <v>-15</v>
      </c>
      <c r="J78" s="44">
        <v>423</v>
      </c>
      <c r="K78" s="72">
        <f t="shared" si="20"/>
        <v>5.2238805970149294</v>
      </c>
      <c r="L78" s="1">
        <v>438</v>
      </c>
      <c r="M78" s="72">
        <f t="shared" si="21"/>
        <v>0.22883295194509046</v>
      </c>
    </row>
    <row r="79" spans="1:13" s="1" customFormat="1" ht="12.65" customHeight="1">
      <c r="A79" s="6" t="s">
        <v>0</v>
      </c>
      <c r="B79" s="7"/>
      <c r="C79" s="44">
        <f t="shared" si="17"/>
        <v>-48</v>
      </c>
      <c r="D79" s="45">
        <f t="shared" si="22"/>
        <v>-79</v>
      </c>
      <c r="E79" s="44">
        <v>1093</v>
      </c>
      <c r="F79" s="72">
        <f t="shared" si="18"/>
        <v>-4.6247818499127398</v>
      </c>
      <c r="G79" s="44">
        <v>1172</v>
      </c>
      <c r="H79" s="72">
        <f t="shared" si="19"/>
        <v>2.0905923344947785</v>
      </c>
      <c r="I79" s="44">
        <f t="shared" si="23"/>
        <v>31</v>
      </c>
      <c r="J79" s="44">
        <v>371</v>
      </c>
      <c r="K79" s="72">
        <f t="shared" si="20"/>
        <v>0.8152173913043459</v>
      </c>
      <c r="L79" s="1">
        <v>340</v>
      </c>
      <c r="M79" s="72">
        <f t="shared" si="21"/>
        <v>1.4925373134328401</v>
      </c>
    </row>
    <row r="80" spans="1:13" s="1" customFormat="1" ht="12.65" customHeight="1">
      <c r="A80" s="6" t="s">
        <v>1</v>
      </c>
      <c r="B80" s="7"/>
      <c r="C80" s="44">
        <f t="shared" si="17"/>
        <v>-593</v>
      </c>
      <c r="D80" s="45">
        <f t="shared" si="22"/>
        <v>-635</v>
      </c>
      <c r="E80" s="44">
        <v>3197</v>
      </c>
      <c r="F80" s="72">
        <f t="shared" si="18"/>
        <v>17.149138878710147</v>
      </c>
      <c r="G80" s="44">
        <v>3832</v>
      </c>
      <c r="H80" s="72">
        <f t="shared" si="19"/>
        <v>12.606523655598</v>
      </c>
      <c r="I80" s="44">
        <f t="shared" si="23"/>
        <v>42</v>
      </c>
      <c r="J80" s="44">
        <v>463</v>
      </c>
      <c r="K80" s="72">
        <f t="shared" si="20"/>
        <v>27.900552486187834</v>
      </c>
      <c r="L80" s="1">
        <v>421</v>
      </c>
      <c r="M80" s="72">
        <f t="shared" si="21"/>
        <v>-2.9953917050691281</v>
      </c>
    </row>
    <row r="81" spans="1:13" s="1" customFormat="1" ht="12.65" customHeight="1">
      <c r="A81" s="6" t="s">
        <v>2</v>
      </c>
      <c r="B81" s="7"/>
      <c r="C81" s="44">
        <f t="shared" si="17"/>
        <v>479</v>
      </c>
      <c r="D81" s="45">
        <f t="shared" si="22"/>
        <v>417</v>
      </c>
      <c r="E81" s="44">
        <v>1860</v>
      </c>
      <c r="F81" s="72">
        <f t="shared" si="18"/>
        <v>5.8020477815699634</v>
      </c>
      <c r="G81" s="44">
        <v>1443</v>
      </c>
      <c r="H81" s="72">
        <f t="shared" si="19"/>
        <v>0.13879250520472119</v>
      </c>
      <c r="I81" s="44">
        <f t="shared" si="23"/>
        <v>62</v>
      </c>
      <c r="J81" s="44">
        <v>495</v>
      </c>
      <c r="K81" s="72">
        <f t="shared" si="20"/>
        <v>32.707774798927616</v>
      </c>
      <c r="L81" s="1">
        <v>433</v>
      </c>
      <c r="M81" s="72">
        <f t="shared" si="21"/>
        <v>24.068767908309454</v>
      </c>
    </row>
    <row r="82" spans="1:13" s="1" customFormat="1" ht="12.65" customHeight="1">
      <c r="A82" s="6" t="s">
        <v>3</v>
      </c>
      <c r="B82" s="7"/>
      <c r="C82" s="44">
        <f t="shared" si="17"/>
        <v>-4</v>
      </c>
      <c r="D82" s="45">
        <f t="shared" si="22"/>
        <v>-53</v>
      </c>
      <c r="E82" s="44">
        <v>985</v>
      </c>
      <c r="F82" s="72">
        <f t="shared" si="18"/>
        <v>-11.974977658623775</v>
      </c>
      <c r="G82" s="44">
        <v>1038</v>
      </c>
      <c r="H82" s="72">
        <f t="shared" si="19"/>
        <v>-14.072847682119205</v>
      </c>
      <c r="I82" s="44">
        <f t="shared" si="23"/>
        <v>49</v>
      </c>
      <c r="J82" s="44">
        <v>398</v>
      </c>
      <c r="K82" s="72">
        <f t="shared" si="20"/>
        <v>-2.4509803921568651</v>
      </c>
      <c r="L82" s="1">
        <v>349</v>
      </c>
      <c r="M82" s="72">
        <f t="shared" si="21"/>
        <v>25.089605734767019</v>
      </c>
    </row>
    <row r="83" spans="1:13" s="1" customFormat="1" ht="12.65" customHeight="1">
      <c r="A83" s="6" t="s">
        <v>4</v>
      </c>
      <c r="B83" s="7"/>
      <c r="C83" s="44">
        <f t="shared" si="17"/>
        <v>0</v>
      </c>
      <c r="D83" s="45">
        <f t="shared" si="22"/>
        <v>-109</v>
      </c>
      <c r="E83" s="44">
        <v>1039</v>
      </c>
      <c r="F83" s="72">
        <f t="shared" si="18"/>
        <v>5.5894308943089444</v>
      </c>
      <c r="G83" s="44">
        <v>1148</v>
      </c>
      <c r="H83" s="72">
        <f t="shared" si="19"/>
        <v>8.1998114985862394</v>
      </c>
      <c r="I83" s="44">
        <f t="shared" si="23"/>
        <v>109</v>
      </c>
      <c r="J83" s="44">
        <v>443</v>
      </c>
      <c r="K83" s="72">
        <f t="shared" si="20"/>
        <v>12.151898734177212</v>
      </c>
      <c r="L83" s="1">
        <v>334</v>
      </c>
      <c r="M83" s="72">
        <f t="shared" si="21"/>
        <v>16.376306620209057</v>
      </c>
    </row>
    <row r="84" spans="1:13" s="1" customFormat="1" ht="12.65" customHeight="1">
      <c r="A84" s="6" t="s">
        <v>164</v>
      </c>
      <c r="B84" s="7"/>
      <c r="C84" s="44">
        <f t="shared" si="17"/>
        <v>57</v>
      </c>
      <c r="D84" s="45">
        <f t="shared" si="22"/>
        <v>-37</v>
      </c>
      <c r="E84" s="44">
        <v>1282</v>
      </c>
      <c r="F84" s="72">
        <f t="shared" si="18"/>
        <v>0.39154267815191268</v>
      </c>
      <c r="G84" s="44">
        <v>1319</v>
      </c>
      <c r="H84" s="72">
        <f t="shared" si="19"/>
        <v>15.297202797202791</v>
      </c>
      <c r="I84" s="44">
        <f t="shared" si="23"/>
        <v>94</v>
      </c>
      <c r="J84" s="44">
        <v>455</v>
      </c>
      <c r="K84" s="72">
        <f t="shared" si="20"/>
        <v>11.519607843137258</v>
      </c>
      <c r="L84" s="1">
        <v>361</v>
      </c>
      <c r="M84" s="72">
        <f t="shared" si="21"/>
        <v>19.141914191419151</v>
      </c>
    </row>
    <row r="85" spans="1:13" s="1" customFormat="1" ht="12.65" customHeight="1">
      <c r="A85" s="6" t="s">
        <v>6</v>
      </c>
      <c r="B85" s="7"/>
      <c r="C85" s="44">
        <f t="shared" si="17"/>
        <v>68</v>
      </c>
      <c r="D85" s="45">
        <f t="shared" si="22"/>
        <v>2</v>
      </c>
      <c r="E85" s="44">
        <v>1102</v>
      </c>
      <c r="F85" s="72">
        <f t="shared" si="18"/>
        <v>-3.5026269702276736</v>
      </c>
      <c r="G85" s="44">
        <v>1100</v>
      </c>
      <c r="H85" s="72">
        <f t="shared" si="19"/>
        <v>3.1894934333958735</v>
      </c>
      <c r="I85" s="44">
        <f t="shared" si="23"/>
        <v>66</v>
      </c>
      <c r="J85" s="44">
        <v>407</v>
      </c>
      <c r="K85" s="72">
        <f t="shared" si="20"/>
        <v>0.74257425742574323</v>
      </c>
      <c r="L85" s="1">
        <v>341</v>
      </c>
      <c r="M85" s="72">
        <f t="shared" si="21"/>
        <v>11.8032786885246</v>
      </c>
    </row>
    <row r="86" spans="1:13" s="1" customFormat="1" ht="12.65" customHeight="1">
      <c r="A86" s="6" t="s">
        <v>7</v>
      </c>
      <c r="B86" s="7"/>
      <c r="C86" s="44">
        <f t="shared" si="17"/>
        <v>-11</v>
      </c>
      <c r="D86" s="45">
        <f t="shared" si="22"/>
        <v>-126</v>
      </c>
      <c r="E86" s="44">
        <v>1174</v>
      </c>
      <c r="F86" s="72">
        <f t="shared" si="18"/>
        <v>-6.3795853269537517</v>
      </c>
      <c r="G86" s="44">
        <v>1300</v>
      </c>
      <c r="H86" s="72">
        <f t="shared" si="19"/>
        <v>5.1779935275080957</v>
      </c>
      <c r="I86" s="44">
        <f t="shared" si="23"/>
        <v>115</v>
      </c>
      <c r="J86" s="44">
        <v>433</v>
      </c>
      <c r="K86" s="72">
        <f t="shared" si="20"/>
        <v>7.1782178217821846</v>
      </c>
      <c r="L86" s="1">
        <v>318</v>
      </c>
      <c r="M86" s="72">
        <f t="shared" si="21"/>
        <v>15.636363636363626</v>
      </c>
    </row>
    <row r="87" spans="1:13" s="1" customFormat="1" ht="12.65" customHeight="1">
      <c r="A87" s="6" t="s">
        <v>45</v>
      </c>
      <c r="B87" s="8"/>
      <c r="C87" s="44">
        <f t="shared" si="17"/>
        <v>77</v>
      </c>
      <c r="D87" s="45">
        <f t="shared" si="22"/>
        <v>-61</v>
      </c>
      <c r="E87" s="1">
        <v>1090</v>
      </c>
      <c r="F87" s="72">
        <f t="shared" si="18"/>
        <v>-8.786610878661083</v>
      </c>
      <c r="G87" s="1">
        <v>1151</v>
      </c>
      <c r="H87" s="72">
        <f t="shared" si="19"/>
        <v>9.5147478591817389</v>
      </c>
      <c r="I87" s="44">
        <f t="shared" si="23"/>
        <v>138</v>
      </c>
      <c r="J87" s="1">
        <v>426</v>
      </c>
      <c r="K87" s="72">
        <f t="shared" si="20"/>
        <v>3.649635036496357</v>
      </c>
      <c r="L87" s="1">
        <v>288</v>
      </c>
      <c r="M87" s="72">
        <f t="shared" si="21"/>
        <v>-11.926605504587151</v>
      </c>
    </row>
    <row r="88" spans="1:13" s="1" customFormat="1" ht="12.65" customHeight="1">
      <c r="A88" s="6" t="s">
        <v>8</v>
      </c>
      <c r="B88" s="8"/>
      <c r="C88" s="44">
        <f t="shared" si="17"/>
        <v>75</v>
      </c>
      <c r="D88" s="45">
        <f t="shared" si="22"/>
        <v>-7</v>
      </c>
      <c r="E88" s="1">
        <v>1044</v>
      </c>
      <c r="F88" s="72">
        <f t="shared" si="18"/>
        <v>4.0877367896311023</v>
      </c>
      <c r="G88" s="1">
        <v>1051</v>
      </c>
      <c r="H88" s="72">
        <f t="shared" si="19"/>
        <v>10.283315844700947</v>
      </c>
      <c r="I88" s="44">
        <f t="shared" si="23"/>
        <v>82</v>
      </c>
      <c r="J88" s="1">
        <v>448</v>
      </c>
      <c r="K88" s="72">
        <f t="shared" si="20"/>
        <v>27.27272727272727</v>
      </c>
      <c r="L88" s="1">
        <v>366</v>
      </c>
      <c r="M88" s="72">
        <f t="shared" si="21"/>
        <v>6.7055393586005874</v>
      </c>
    </row>
    <row r="89" spans="1:13" s="1" customFormat="1" ht="12.65" customHeight="1">
      <c r="A89" s="6" t="s">
        <v>9</v>
      </c>
      <c r="B89" s="8"/>
      <c r="C89" s="44">
        <f t="shared" si="17"/>
        <v>36</v>
      </c>
      <c r="D89" s="45">
        <f t="shared" si="22"/>
        <v>27</v>
      </c>
      <c r="E89" s="1">
        <v>986</v>
      </c>
      <c r="F89" s="72">
        <f t="shared" si="18"/>
        <v>-8.7037037037037024</v>
      </c>
      <c r="G89" s="1">
        <v>959</v>
      </c>
      <c r="H89" s="72">
        <f t="shared" si="19"/>
        <v>-2.5406504065040636</v>
      </c>
      <c r="I89" s="44">
        <f t="shared" si="23"/>
        <v>9</v>
      </c>
      <c r="J89" s="1">
        <v>458</v>
      </c>
      <c r="K89" s="72">
        <f t="shared" si="20"/>
        <v>27.576601671309199</v>
      </c>
      <c r="L89" s="1">
        <v>449</v>
      </c>
      <c r="M89" s="72">
        <f t="shared" si="21"/>
        <v>22.677595628415293</v>
      </c>
    </row>
    <row r="90" spans="1:13" s="1" customFormat="1" ht="18" customHeight="1">
      <c r="A90" s="6" t="s">
        <v>96</v>
      </c>
      <c r="B90" s="8"/>
      <c r="C90" s="44">
        <f t="shared" si="17"/>
        <v>-89</v>
      </c>
      <c r="D90" s="45">
        <f t="shared" si="22"/>
        <v>-85</v>
      </c>
      <c r="E90" s="44">
        <v>967</v>
      </c>
      <c r="F90" s="72">
        <f t="shared" si="18"/>
        <v>-7.0192307692307665</v>
      </c>
      <c r="G90" s="44">
        <v>1052</v>
      </c>
      <c r="H90" s="72">
        <f t="shared" si="19"/>
        <v>-5.5655296229802476</v>
      </c>
      <c r="I90" s="44">
        <f t="shared" si="23"/>
        <v>-4</v>
      </c>
      <c r="J90" s="44">
        <v>433</v>
      </c>
      <c r="K90" s="72">
        <f t="shared" si="20"/>
        <v>2.3640661938534313</v>
      </c>
      <c r="L90" s="1">
        <v>437</v>
      </c>
      <c r="M90" s="72">
        <f t="shared" si="21"/>
        <v>-0.22831050228310223</v>
      </c>
    </row>
    <row r="91" spans="1:13" s="1" customFormat="1" ht="12.65" customHeight="1">
      <c r="A91" s="6" t="s">
        <v>0</v>
      </c>
      <c r="B91" s="8"/>
      <c r="C91" s="44">
        <f t="shared" si="17"/>
        <v>-22</v>
      </c>
      <c r="D91" s="45">
        <f t="shared" si="22"/>
        <v>2</v>
      </c>
      <c r="E91" s="44">
        <v>1121</v>
      </c>
      <c r="F91" s="72">
        <f t="shared" si="18"/>
        <v>2.5617566331198605</v>
      </c>
      <c r="G91" s="44">
        <v>1119</v>
      </c>
      <c r="H91" s="72">
        <f t="shared" si="19"/>
        <v>-4.5221843003412925</v>
      </c>
      <c r="I91" s="44">
        <f t="shared" si="23"/>
        <v>-24</v>
      </c>
      <c r="J91" s="44">
        <v>401</v>
      </c>
      <c r="K91" s="72">
        <f t="shared" si="20"/>
        <v>8.0862533692722458</v>
      </c>
      <c r="L91" s="1">
        <v>425</v>
      </c>
      <c r="M91" s="72">
        <f t="shared" si="21"/>
        <v>25</v>
      </c>
    </row>
    <row r="92" spans="1:13" s="1" customFormat="1" ht="12.65" customHeight="1">
      <c r="A92" s="6" t="s">
        <v>1</v>
      </c>
      <c r="B92" s="8"/>
      <c r="C92" s="44">
        <f t="shared" si="17"/>
        <v>-483</v>
      </c>
      <c r="D92" s="45">
        <v>-475</v>
      </c>
      <c r="E92" s="44">
        <v>2812</v>
      </c>
      <c r="F92" s="72">
        <v>-12.04253988113857</v>
      </c>
      <c r="G92" s="44">
        <v>3287</v>
      </c>
      <c r="H92" s="72">
        <v>-14.2223382045929</v>
      </c>
      <c r="I92" s="44">
        <v>-8</v>
      </c>
      <c r="J92" s="44">
        <v>440</v>
      </c>
      <c r="K92" s="72">
        <v>-4.9676025917926525</v>
      </c>
      <c r="L92" s="1">
        <v>448</v>
      </c>
      <c r="M92" s="72">
        <v>6.4133016627078376</v>
      </c>
    </row>
    <row r="93" spans="1:13" s="1" customFormat="1" ht="12.65" customHeight="1">
      <c r="A93" s="6" t="s">
        <v>2</v>
      </c>
      <c r="B93" s="8"/>
      <c r="C93" s="44">
        <f t="shared" si="17"/>
        <v>238</v>
      </c>
      <c r="D93" s="45">
        <f t="shared" ref="D93:D99" si="24">E93-G93</f>
        <v>199</v>
      </c>
      <c r="E93" s="44">
        <v>1889</v>
      </c>
      <c r="F93" s="72">
        <f t="shared" ref="F93:F101" si="25">(E93/E81-1)*100</f>
        <v>1.5591397849462396</v>
      </c>
      <c r="G93" s="44">
        <v>1690</v>
      </c>
      <c r="H93" s="72">
        <f t="shared" ref="H93:H101" si="26">(G93/G81-1)*100</f>
        <v>17.117117117117118</v>
      </c>
      <c r="I93" s="44">
        <f t="shared" ref="I93:I98" si="27">J93-L93</f>
        <v>39</v>
      </c>
      <c r="J93" s="44">
        <v>423</v>
      </c>
      <c r="K93" s="72">
        <f t="shared" ref="K93:K101" si="28">(J93/J81-1)*100</f>
        <v>-14.54545454545455</v>
      </c>
      <c r="L93" s="1">
        <v>384</v>
      </c>
      <c r="M93" s="72">
        <f t="shared" ref="M93:M101" si="29">(L93/L81-1)*100</f>
        <v>-11.31639722863741</v>
      </c>
    </row>
    <row r="94" spans="1:13" s="1" customFormat="1" ht="12.65" customHeight="1">
      <c r="A94" s="6" t="s">
        <v>3</v>
      </c>
      <c r="B94" s="8"/>
      <c r="C94" s="44">
        <f>D94+I94</f>
        <v>64</v>
      </c>
      <c r="D94" s="45">
        <f t="shared" si="24"/>
        <v>38</v>
      </c>
      <c r="E94" s="44">
        <v>1123</v>
      </c>
      <c r="F94" s="72">
        <f t="shared" si="25"/>
        <v>14.010152284263967</v>
      </c>
      <c r="G94" s="44">
        <v>1085</v>
      </c>
      <c r="H94" s="72">
        <f t="shared" si="26"/>
        <v>4.5279383429672526</v>
      </c>
      <c r="I94" s="44">
        <f t="shared" si="27"/>
        <v>26</v>
      </c>
      <c r="J94" s="44">
        <v>409</v>
      </c>
      <c r="K94" s="72">
        <f t="shared" si="28"/>
        <v>2.7638190954773822</v>
      </c>
      <c r="L94" s="1">
        <v>383</v>
      </c>
      <c r="M94" s="72">
        <f t="shared" si="29"/>
        <v>9.7421203438395452</v>
      </c>
    </row>
    <row r="95" spans="1:13" s="1" customFormat="1" ht="12.65" customHeight="1">
      <c r="A95" s="6" t="s">
        <v>4</v>
      </c>
      <c r="B95" s="8"/>
      <c r="C95" s="44">
        <f>D95+I95</f>
        <v>42</v>
      </c>
      <c r="D95" s="45">
        <f t="shared" si="24"/>
        <v>1</v>
      </c>
      <c r="E95" s="44">
        <v>1037</v>
      </c>
      <c r="F95" s="72">
        <f t="shared" si="25"/>
        <v>-0.19249278152069227</v>
      </c>
      <c r="G95" s="44">
        <v>1036</v>
      </c>
      <c r="H95" s="72">
        <f t="shared" si="26"/>
        <v>-9.7560975609756078</v>
      </c>
      <c r="I95" s="44">
        <f t="shared" si="27"/>
        <v>41</v>
      </c>
      <c r="J95" s="44">
        <v>391</v>
      </c>
      <c r="K95" s="72">
        <f t="shared" si="28"/>
        <v>-11.738148984198649</v>
      </c>
      <c r="L95" s="1">
        <v>350</v>
      </c>
      <c r="M95" s="72">
        <f t="shared" si="29"/>
        <v>4.7904191616766401</v>
      </c>
    </row>
    <row r="96" spans="1:13" s="1" customFormat="1" ht="12.65" customHeight="1">
      <c r="A96" s="6" t="s">
        <v>5</v>
      </c>
      <c r="B96" s="8"/>
      <c r="C96" s="44">
        <f t="shared" ref="C96:C101" si="30">D96+I96</f>
        <v>203</v>
      </c>
      <c r="D96" s="45">
        <f t="shared" si="24"/>
        <v>41</v>
      </c>
      <c r="E96" s="44">
        <v>1160</v>
      </c>
      <c r="F96" s="72">
        <f t="shared" si="25"/>
        <v>-9.5163806552262091</v>
      </c>
      <c r="G96" s="44">
        <v>1119</v>
      </c>
      <c r="H96" s="72">
        <f t="shared" si="26"/>
        <v>-15.163002274450344</v>
      </c>
      <c r="I96" s="44">
        <f t="shared" si="27"/>
        <v>162</v>
      </c>
      <c r="J96" s="44">
        <v>498</v>
      </c>
      <c r="K96" s="72">
        <f t="shared" si="28"/>
        <v>9.4505494505494614</v>
      </c>
      <c r="L96" s="1">
        <v>336</v>
      </c>
      <c r="M96" s="72">
        <f t="shared" si="29"/>
        <v>-6.9252077562326875</v>
      </c>
    </row>
    <row r="97" spans="1:13" s="1" customFormat="1" ht="12.65" customHeight="1">
      <c r="A97" s="6" t="s">
        <v>6</v>
      </c>
      <c r="B97" s="8"/>
      <c r="C97" s="44">
        <f t="shared" si="30"/>
        <v>-32</v>
      </c>
      <c r="D97" s="45">
        <f t="shared" si="24"/>
        <v>-163</v>
      </c>
      <c r="E97" s="44">
        <v>1054</v>
      </c>
      <c r="F97" s="72">
        <f t="shared" si="25"/>
        <v>-4.3557168784029043</v>
      </c>
      <c r="G97" s="44">
        <v>1217</v>
      </c>
      <c r="H97" s="72">
        <f t="shared" si="26"/>
        <v>10.636363636363644</v>
      </c>
      <c r="I97" s="44">
        <f t="shared" si="27"/>
        <v>131</v>
      </c>
      <c r="J97" s="44">
        <v>441</v>
      </c>
      <c r="K97" s="72">
        <f t="shared" si="28"/>
        <v>8.3538083538083452</v>
      </c>
      <c r="L97" s="1">
        <v>310</v>
      </c>
      <c r="M97" s="72">
        <f t="shared" si="29"/>
        <v>-9.0909090909090935</v>
      </c>
    </row>
    <row r="98" spans="1:13" s="1" customFormat="1" ht="12.65" customHeight="1">
      <c r="A98" s="6" t="s">
        <v>7</v>
      </c>
      <c r="B98" s="8"/>
      <c r="C98" s="44">
        <f t="shared" si="30"/>
        <v>80</v>
      </c>
      <c r="D98" s="45">
        <f t="shared" si="24"/>
        <v>-85</v>
      </c>
      <c r="E98" s="44">
        <v>1165</v>
      </c>
      <c r="F98" s="72">
        <f t="shared" si="25"/>
        <v>-0.76660988074956915</v>
      </c>
      <c r="G98" s="44">
        <v>1250</v>
      </c>
      <c r="H98" s="72">
        <f t="shared" si="26"/>
        <v>-3.8461538461538436</v>
      </c>
      <c r="I98" s="44">
        <f t="shared" si="27"/>
        <v>165</v>
      </c>
      <c r="J98" s="44">
        <v>478</v>
      </c>
      <c r="K98" s="72">
        <f t="shared" si="28"/>
        <v>10.39260969976905</v>
      </c>
      <c r="L98" s="1">
        <v>313</v>
      </c>
      <c r="M98" s="72">
        <f t="shared" si="29"/>
        <v>-1.5723270440251569</v>
      </c>
    </row>
    <row r="99" spans="1:13" s="1" customFormat="1" ht="12.65" customHeight="1">
      <c r="A99" s="6" t="s">
        <v>10</v>
      </c>
      <c r="B99" s="8"/>
      <c r="C99" s="44">
        <f t="shared" si="30"/>
        <v>94</v>
      </c>
      <c r="D99" s="45">
        <f t="shared" si="24"/>
        <v>-4</v>
      </c>
      <c r="E99" s="1">
        <v>1078</v>
      </c>
      <c r="F99" s="72">
        <f t="shared" si="25"/>
        <v>-1.1009174311926606</v>
      </c>
      <c r="G99" s="1">
        <v>1082</v>
      </c>
      <c r="H99" s="72">
        <f t="shared" si="26"/>
        <v>-5.994787141615987</v>
      </c>
      <c r="I99" s="44">
        <f t="shared" ref="I99:I104" si="31">J99-L99</f>
        <v>98</v>
      </c>
      <c r="J99" s="1">
        <v>452</v>
      </c>
      <c r="K99" s="72">
        <f t="shared" si="28"/>
        <v>6.1032863849765251</v>
      </c>
      <c r="L99" s="1">
        <v>354</v>
      </c>
      <c r="M99" s="72">
        <f t="shared" si="29"/>
        <v>22.916666666666675</v>
      </c>
    </row>
    <row r="100" spans="1:13" s="1" customFormat="1" ht="12.65" customHeight="1">
      <c r="A100" s="6" t="s">
        <v>8</v>
      </c>
      <c r="B100" s="8"/>
      <c r="C100" s="44">
        <f t="shared" si="30"/>
        <v>25</v>
      </c>
      <c r="D100" s="45">
        <f t="shared" ref="D100:D105" si="32">E100-G100</f>
        <v>-15</v>
      </c>
      <c r="E100" s="1">
        <v>1057</v>
      </c>
      <c r="F100" s="72">
        <f t="shared" si="25"/>
        <v>1.2452107279693481</v>
      </c>
      <c r="G100" s="1">
        <v>1072</v>
      </c>
      <c r="H100" s="72">
        <f t="shared" si="26"/>
        <v>1.9980970504281714</v>
      </c>
      <c r="I100" s="44">
        <f t="shared" si="31"/>
        <v>40</v>
      </c>
      <c r="J100" s="1">
        <v>449</v>
      </c>
      <c r="K100" s="72">
        <f t="shared" si="28"/>
        <v>0.22321428571427937</v>
      </c>
      <c r="L100" s="1">
        <v>409</v>
      </c>
      <c r="M100" s="72">
        <f t="shared" si="29"/>
        <v>11.748633879781423</v>
      </c>
    </row>
    <row r="101" spans="1:13" s="1" customFormat="1" ht="12.65" customHeight="1">
      <c r="A101" s="6" t="s">
        <v>9</v>
      </c>
      <c r="B101" s="8"/>
      <c r="C101" s="44">
        <f t="shared" si="30"/>
        <v>-205</v>
      </c>
      <c r="D101" s="45">
        <f t="shared" si="32"/>
        <v>-181</v>
      </c>
      <c r="E101" s="1">
        <v>939</v>
      </c>
      <c r="F101" s="72">
        <f t="shared" si="25"/>
        <v>-4.766734279918861</v>
      </c>
      <c r="G101" s="1">
        <v>1120</v>
      </c>
      <c r="H101" s="72">
        <f t="shared" si="26"/>
        <v>16.788321167883204</v>
      </c>
      <c r="I101" s="44">
        <f t="shared" si="31"/>
        <v>-24</v>
      </c>
      <c r="J101" s="1">
        <v>440</v>
      </c>
      <c r="K101" s="72">
        <f t="shared" si="28"/>
        <v>-3.9301310043668103</v>
      </c>
      <c r="L101" s="1">
        <v>464</v>
      </c>
      <c r="M101" s="72">
        <f t="shared" si="29"/>
        <v>3.3407572383073569</v>
      </c>
    </row>
    <row r="102" spans="1:13" s="1" customFormat="1" ht="18" customHeight="1">
      <c r="A102" s="6" t="s">
        <v>168</v>
      </c>
      <c r="B102" s="8"/>
      <c r="C102" s="44">
        <f t="shared" ref="C102:C123" si="33">D102+I102</f>
        <v>-102</v>
      </c>
      <c r="D102" s="45">
        <f t="shared" si="32"/>
        <v>-57</v>
      </c>
      <c r="E102" s="1">
        <v>981</v>
      </c>
      <c r="F102" s="72">
        <f t="shared" ref="F102:F107" si="34">(E102/E90-1)*100</f>
        <v>1.4477766287487093</v>
      </c>
      <c r="G102" s="1">
        <v>1038</v>
      </c>
      <c r="H102" s="72">
        <f t="shared" ref="H102:H107" si="35">(G102/G90-1)*100</f>
        <v>-1.3307984790874472</v>
      </c>
      <c r="I102" s="44">
        <f t="shared" si="31"/>
        <v>-45</v>
      </c>
      <c r="J102" s="1">
        <v>382</v>
      </c>
      <c r="K102" s="72">
        <f t="shared" ref="K102:K107" si="36">(J102/J90-1)*100</f>
        <v>-11.778290993071593</v>
      </c>
      <c r="L102" s="1">
        <v>427</v>
      </c>
      <c r="M102" s="72">
        <f t="shared" ref="M102:M107" si="37">(L102/L90-1)*100</f>
        <v>-2.2883295194508046</v>
      </c>
    </row>
    <row r="103" spans="1:13" s="1" customFormat="1" ht="12.65" customHeight="1">
      <c r="A103" s="6" t="s">
        <v>0</v>
      </c>
      <c r="B103" s="8"/>
      <c r="C103" s="44">
        <f t="shared" si="33"/>
        <v>-149</v>
      </c>
      <c r="D103" s="45">
        <f t="shared" si="32"/>
        <v>-197</v>
      </c>
      <c r="E103" s="1">
        <v>1092</v>
      </c>
      <c r="F103" s="72">
        <f t="shared" si="34"/>
        <v>-2.5869759143621773</v>
      </c>
      <c r="G103" s="1">
        <v>1289</v>
      </c>
      <c r="H103" s="72">
        <f t="shared" si="35"/>
        <v>15.192135835567466</v>
      </c>
      <c r="I103" s="44">
        <f t="shared" si="31"/>
        <v>48</v>
      </c>
      <c r="J103" s="1">
        <v>433</v>
      </c>
      <c r="K103" s="72">
        <f t="shared" si="36"/>
        <v>7.9800498753117122</v>
      </c>
      <c r="L103" s="1">
        <v>385</v>
      </c>
      <c r="M103" s="72">
        <f t="shared" si="37"/>
        <v>-9.4117647058823533</v>
      </c>
    </row>
    <row r="104" spans="1:13" s="1" customFormat="1" ht="12.65" customHeight="1">
      <c r="A104" s="6" t="s">
        <v>1</v>
      </c>
      <c r="B104" s="8"/>
      <c r="C104" s="44">
        <f t="shared" si="33"/>
        <v>-348</v>
      </c>
      <c r="D104" s="45">
        <f t="shared" si="32"/>
        <v>-375</v>
      </c>
      <c r="E104" s="1">
        <v>2945</v>
      </c>
      <c r="F104" s="72">
        <f t="shared" si="34"/>
        <v>4.7297297297297369</v>
      </c>
      <c r="G104" s="1">
        <v>3320</v>
      </c>
      <c r="H104" s="72">
        <f t="shared" si="35"/>
        <v>1.003954974140564</v>
      </c>
      <c r="I104" s="44">
        <f t="shared" si="31"/>
        <v>27</v>
      </c>
      <c r="J104" s="1">
        <v>445</v>
      </c>
      <c r="K104" s="72">
        <f t="shared" si="36"/>
        <v>1.1363636363636465</v>
      </c>
      <c r="L104" s="1">
        <v>418</v>
      </c>
      <c r="M104" s="72">
        <f t="shared" si="37"/>
        <v>-6.6964285714285694</v>
      </c>
    </row>
    <row r="105" spans="1:13" s="1" customFormat="1" ht="12.65" customHeight="1">
      <c r="A105" s="6" t="s">
        <v>2</v>
      </c>
      <c r="B105" s="8"/>
      <c r="C105" s="44">
        <f t="shared" si="33"/>
        <v>185</v>
      </c>
      <c r="D105" s="45">
        <f t="shared" si="32"/>
        <v>149</v>
      </c>
      <c r="E105" s="1">
        <v>1652</v>
      </c>
      <c r="F105" s="72">
        <f t="shared" si="34"/>
        <v>-12.546320804658551</v>
      </c>
      <c r="G105" s="1">
        <v>1503</v>
      </c>
      <c r="H105" s="72">
        <f t="shared" si="35"/>
        <v>-11.065088757396445</v>
      </c>
      <c r="I105" s="44">
        <f t="shared" ref="I105:I110" si="38">J105-L105</f>
        <v>36</v>
      </c>
      <c r="J105" s="1">
        <v>413</v>
      </c>
      <c r="K105" s="72">
        <f t="shared" si="36"/>
        <v>-2.3640661938534313</v>
      </c>
      <c r="L105" s="1">
        <v>377</v>
      </c>
      <c r="M105" s="72">
        <f t="shared" si="37"/>
        <v>-1.822916666666663</v>
      </c>
    </row>
    <row r="106" spans="1:13" s="1" customFormat="1" ht="12.65" customHeight="1">
      <c r="A106" s="6" t="s">
        <v>3</v>
      </c>
      <c r="B106" s="8"/>
      <c r="C106" s="44">
        <f t="shared" si="33"/>
        <v>152</v>
      </c>
      <c r="D106" s="45">
        <f t="shared" ref="D106:D111" si="39">E106-G106</f>
        <v>89</v>
      </c>
      <c r="E106" s="1">
        <v>1089</v>
      </c>
      <c r="F106" s="72">
        <f t="shared" si="34"/>
        <v>-3.0276046304541393</v>
      </c>
      <c r="G106" s="1">
        <v>1000</v>
      </c>
      <c r="H106" s="72">
        <f t="shared" si="35"/>
        <v>-7.8341013824884786</v>
      </c>
      <c r="I106" s="44">
        <f t="shared" si="38"/>
        <v>63</v>
      </c>
      <c r="J106" s="1">
        <v>403</v>
      </c>
      <c r="K106" s="72">
        <f t="shared" si="36"/>
        <v>-1.4669926650366705</v>
      </c>
      <c r="L106" s="1">
        <v>340</v>
      </c>
      <c r="M106" s="72">
        <f t="shared" si="37"/>
        <v>-11.22715404699739</v>
      </c>
    </row>
    <row r="107" spans="1:13" s="1" customFormat="1" ht="12.65" customHeight="1">
      <c r="A107" s="6" t="s">
        <v>4</v>
      </c>
      <c r="B107" s="8"/>
      <c r="C107" s="44">
        <f t="shared" si="33"/>
        <v>162</v>
      </c>
      <c r="D107" s="45">
        <f t="shared" si="39"/>
        <v>87</v>
      </c>
      <c r="E107" s="1">
        <v>1175</v>
      </c>
      <c r="F107" s="72">
        <f t="shared" si="34"/>
        <v>13.307618129218902</v>
      </c>
      <c r="G107" s="1">
        <v>1088</v>
      </c>
      <c r="H107" s="72">
        <f t="shared" si="35"/>
        <v>5.0193050193050093</v>
      </c>
      <c r="I107" s="44">
        <f t="shared" si="38"/>
        <v>75</v>
      </c>
      <c r="J107" s="1">
        <v>421</v>
      </c>
      <c r="K107" s="72">
        <f t="shared" si="36"/>
        <v>7.6726342710997431</v>
      </c>
      <c r="L107" s="1">
        <v>346</v>
      </c>
      <c r="M107" s="72">
        <f t="shared" si="37"/>
        <v>-1.1428571428571455</v>
      </c>
    </row>
    <row r="108" spans="1:13" s="1" customFormat="1" ht="12.65" customHeight="1">
      <c r="A108" s="6" t="s">
        <v>5</v>
      </c>
      <c r="B108" s="8"/>
      <c r="C108" s="44">
        <f t="shared" si="33"/>
        <v>178</v>
      </c>
      <c r="D108" s="45">
        <f t="shared" si="39"/>
        <v>62</v>
      </c>
      <c r="E108" s="1">
        <v>1068</v>
      </c>
      <c r="F108" s="72">
        <f t="shared" ref="F108:F114" si="40">(E108/E96-1)*100</f>
        <v>-7.9310344827586254</v>
      </c>
      <c r="G108" s="1">
        <v>1006</v>
      </c>
      <c r="H108" s="72">
        <f t="shared" ref="H108:H114" si="41">(G108/G96-1)*100</f>
        <v>-10.098302055406617</v>
      </c>
      <c r="I108" s="44">
        <f t="shared" si="38"/>
        <v>116</v>
      </c>
      <c r="J108" s="1">
        <v>438</v>
      </c>
      <c r="K108" s="72">
        <f t="shared" ref="K108:K114" si="42">(J108/J96-1)*100</f>
        <v>-12.048192771084343</v>
      </c>
      <c r="L108" s="1">
        <v>322</v>
      </c>
      <c r="M108" s="72">
        <f t="shared" ref="M108:M114" si="43">(L108/L96-1)*100</f>
        <v>-4.1666666666666625</v>
      </c>
    </row>
    <row r="109" spans="1:13" s="1" customFormat="1" ht="12.65" customHeight="1">
      <c r="A109" s="6" t="s">
        <v>6</v>
      </c>
      <c r="B109" s="8"/>
      <c r="C109" s="44">
        <f t="shared" si="33"/>
        <v>113</v>
      </c>
      <c r="D109" s="45">
        <f t="shared" si="39"/>
        <v>-6</v>
      </c>
      <c r="E109" s="1">
        <v>1067</v>
      </c>
      <c r="F109" s="72">
        <f t="shared" si="40"/>
        <v>1.2333965844402384</v>
      </c>
      <c r="G109" s="1">
        <v>1073</v>
      </c>
      <c r="H109" s="72">
        <f t="shared" si="41"/>
        <v>-11.832374691865244</v>
      </c>
      <c r="I109" s="44">
        <f t="shared" si="38"/>
        <v>119</v>
      </c>
      <c r="J109" s="1">
        <v>488</v>
      </c>
      <c r="K109" s="72">
        <f t="shared" si="42"/>
        <v>10.657596371882082</v>
      </c>
      <c r="L109" s="1">
        <v>369</v>
      </c>
      <c r="M109" s="72">
        <f t="shared" si="43"/>
        <v>19.032258064516139</v>
      </c>
    </row>
    <row r="110" spans="1:13" s="1" customFormat="1" ht="12.65" customHeight="1">
      <c r="A110" s="6" t="s">
        <v>7</v>
      </c>
      <c r="B110" s="8"/>
      <c r="C110" s="44">
        <f t="shared" si="33"/>
        <v>141</v>
      </c>
      <c r="D110" s="45">
        <f t="shared" si="39"/>
        <v>35</v>
      </c>
      <c r="E110" s="1">
        <v>1150</v>
      </c>
      <c r="F110" s="72">
        <f t="shared" si="40"/>
        <v>-1.2875536480686733</v>
      </c>
      <c r="G110" s="1">
        <v>1115</v>
      </c>
      <c r="H110" s="72">
        <f t="shared" si="41"/>
        <v>-10.799999999999999</v>
      </c>
      <c r="I110" s="44">
        <f t="shared" si="38"/>
        <v>106</v>
      </c>
      <c r="J110" s="1">
        <v>439</v>
      </c>
      <c r="K110" s="72">
        <f t="shared" si="42"/>
        <v>-8.1589958158995834</v>
      </c>
      <c r="L110" s="1">
        <v>333</v>
      </c>
      <c r="M110" s="72">
        <f t="shared" si="43"/>
        <v>6.3897763578274702</v>
      </c>
    </row>
    <row r="111" spans="1:13" s="1" customFormat="1" ht="12.65" customHeight="1">
      <c r="A111" s="6" t="s">
        <v>10</v>
      </c>
      <c r="B111" s="8"/>
      <c r="C111" s="44">
        <f t="shared" si="33"/>
        <v>9</v>
      </c>
      <c r="D111" s="45">
        <f t="shared" si="39"/>
        <v>-22</v>
      </c>
      <c r="E111" s="1">
        <v>1036</v>
      </c>
      <c r="F111" s="72">
        <f t="shared" si="40"/>
        <v>-3.8961038961038974</v>
      </c>
      <c r="G111" s="1">
        <v>1058</v>
      </c>
      <c r="H111" s="72">
        <f t="shared" si="41"/>
        <v>-2.2181146025877951</v>
      </c>
      <c r="I111" s="44">
        <f t="shared" ref="I111:I116" si="44">J111-L111</f>
        <v>31</v>
      </c>
      <c r="J111" s="1">
        <v>409</v>
      </c>
      <c r="K111" s="72">
        <f t="shared" si="42"/>
        <v>-9.5132743362831835</v>
      </c>
      <c r="L111" s="1">
        <v>378</v>
      </c>
      <c r="M111" s="72">
        <f t="shared" si="43"/>
        <v>6.7796610169491567</v>
      </c>
    </row>
    <row r="112" spans="1:13" s="1" customFormat="1" ht="12.65" customHeight="1">
      <c r="A112" s="6" t="s">
        <v>8</v>
      </c>
      <c r="B112" s="8"/>
      <c r="C112" s="44">
        <f t="shared" si="33"/>
        <v>54</v>
      </c>
      <c r="D112" s="45">
        <f t="shared" ref="D112:D121" si="45">E112-G112</f>
        <v>40</v>
      </c>
      <c r="E112" s="1">
        <v>991</v>
      </c>
      <c r="F112" s="72">
        <f t="shared" si="40"/>
        <v>-6.2440870387890257</v>
      </c>
      <c r="G112" s="1">
        <v>951</v>
      </c>
      <c r="H112" s="72">
        <f t="shared" si="41"/>
        <v>-11.287313432835822</v>
      </c>
      <c r="I112" s="44">
        <f t="shared" si="44"/>
        <v>14</v>
      </c>
      <c r="J112" s="1">
        <v>451</v>
      </c>
      <c r="K112" s="72">
        <f t="shared" si="42"/>
        <v>0.44543429844097204</v>
      </c>
      <c r="L112" s="1">
        <v>437</v>
      </c>
      <c r="M112" s="72">
        <f t="shared" si="43"/>
        <v>6.8459657701711585</v>
      </c>
    </row>
    <row r="113" spans="1:13" ht="12" customHeight="1">
      <c r="A113" s="45" t="s">
        <v>9</v>
      </c>
      <c r="B113" s="119"/>
      <c r="C113" s="44">
        <f t="shared" si="33"/>
        <v>-32</v>
      </c>
      <c r="D113" s="45">
        <f t="shared" si="45"/>
        <v>-73</v>
      </c>
      <c r="E113" s="65">
        <v>814</v>
      </c>
      <c r="F113" s="72">
        <f t="shared" si="40"/>
        <v>-13.312034078807244</v>
      </c>
      <c r="G113" s="44">
        <v>887</v>
      </c>
      <c r="H113" s="72">
        <f t="shared" si="41"/>
        <v>-20.803571428571431</v>
      </c>
      <c r="I113" s="44">
        <f t="shared" si="44"/>
        <v>41</v>
      </c>
      <c r="J113" s="1">
        <v>369</v>
      </c>
      <c r="K113" s="72">
        <f t="shared" si="42"/>
        <v>-16.136363636363637</v>
      </c>
      <c r="L113" s="1">
        <v>328</v>
      </c>
      <c r="M113" s="72">
        <f t="shared" si="43"/>
        <v>-29.31034482758621</v>
      </c>
    </row>
    <row r="114" spans="1:13" ht="18" customHeight="1">
      <c r="A114" s="6" t="s">
        <v>180</v>
      </c>
      <c r="B114" s="8"/>
      <c r="C114" s="44">
        <f t="shared" si="33"/>
        <v>-124</v>
      </c>
      <c r="D114" s="45">
        <f t="shared" si="45"/>
        <v>32</v>
      </c>
      <c r="E114" s="65">
        <v>1125</v>
      </c>
      <c r="F114" s="72">
        <f t="shared" si="40"/>
        <v>14.678899082568808</v>
      </c>
      <c r="G114" s="44">
        <v>1093</v>
      </c>
      <c r="H114" s="72">
        <f t="shared" si="41"/>
        <v>5.2986512524084706</v>
      </c>
      <c r="I114" s="44">
        <f t="shared" si="44"/>
        <v>-156</v>
      </c>
      <c r="J114" s="1">
        <v>462</v>
      </c>
      <c r="K114" s="72">
        <f t="shared" si="42"/>
        <v>20.94240837696335</v>
      </c>
      <c r="L114" s="1">
        <v>618</v>
      </c>
      <c r="M114" s="72">
        <f t="shared" si="43"/>
        <v>44.730679156908671</v>
      </c>
    </row>
    <row r="115" spans="1:13" ht="12" customHeight="1">
      <c r="A115" s="6" t="s">
        <v>0</v>
      </c>
      <c r="B115" s="8"/>
      <c r="C115" s="44">
        <f t="shared" si="33"/>
        <v>-220</v>
      </c>
      <c r="D115" s="45">
        <f t="shared" si="45"/>
        <v>-212</v>
      </c>
      <c r="E115" s="65">
        <v>994</v>
      </c>
      <c r="F115" s="72">
        <f t="shared" ref="F115:F121" si="46">(E115/E103-1)*100</f>
        <v>-8.9743589743589762</v>
      </c>
      <c r="G115" s="44">
        <v>1206</v>
      </c>
      <c r="H115" s="72">
        <f t="shared" ref="H115:H121" si="47">(G115/G103-1)*100</f>
        <v>-6.4391000775795177</v>
      </c>
      <c r="I115" s="44">
        <f t="shared" si="44"/>
        <v>-8</v>
      </c>
      <c r="J115" s="1">
        <v>381</v>
      </c>
      <c r="K115" s="72">
        <f t="shared" ref="K115:K123" si="48">(J115/J103-1)*100</f>
        <v>-12.009237875288681</v>
      </c>
      <c r="L115" s="1">
        <v>389</v>
      </c>
      <c r="M115" s="72">
        <f t="shared" ref="M115:M121" si="49">(L115/L103-1)*100</f>
        <v>1.0389610389610393</v>
      </c>
    </row>
    <row r="116" spans="1:13" ht="12" customHeight="1">
      <c r="A116" s="6" t="s">
        <v>1</v>
      </c>
      <c r="B116" s="8"/>
      <c r="C116" s="44">
        <f t="shared" si="33"/>
        <v>-221</v>
      </c>
      <c r="D116" s="45">
        <f t="shared" si="45"/>
        <v>-269</v>
      </c>
      <c r="E116" s="65">
        <v>2863</v>
      </c>
      <c r="F116" s="72">
        <f t="shared" si="46"/>
        <v>-2.7843803056027183</v>
      </c>
      <c r="G116" s="44">
        <v>3132</v>
      </c>
      <c r="H116" s="72">
        <f t="shared" si="47"/>
        <v>-5.6626506024096361</v>
      </c>
      <c r="I116" s="44">
        <f t="shared" si="44"/>
        <v>48</v>
      </c>
      <c r="J116" s="1">
        <v>430</v>
      </c>
      <c r="K116" s="72">
        <f t="shared" si="48"/>
        <v>-3.3707865168539297</v>
      </c>
      <c r="L116" s="1">
        <v>382</v>
      </c>
      <c r="M116" s="72">
        <f t="shared" si="49"/>
        <v>-8.6124401913875595</v>
      </c>
    </row>
    <row r="117" spans="1:13" ht="12" customHeight="1">
      <c r="A117" s="6" t="s">
        <v>2</v>
      </c>
      <c r="B117" s="8"/>
      <c r="C117" s="44">
        <f t="shared" si="33"/>
        <v>85</v>
      </c>
      <c r="D117" s="45">
        <f t="shared" si="45"/>
        <v>64</v>
      </c>
      <c r="E117" s="65">
        <v>1550</v>
      </c>
      <c r="F117" s="72">
        <f t="shared" si="46"/>
        <v>-6.1743341404358336</v>
      </c>
      <c r="G117" s="44">
        <v>1486</v>
      </c>
      <c r="H117" s="72">
        <f t="shared" si="47"/>
        <v>-1.1310711909514271</v>
      </c>
      <c r="I117" s="44">
        <f t="shared" ref="I117:I123" si="50">J117-L117</f>
        <v>21</v>
      </c>
      <c r="J117" s="1">
        <v>441</v>
      </c>
      <c r="K117" s="72">
        <f t="shared" si="48"/>
        <v>6.7796610169491567</v>
      </c>
      <c r="L117" s="1">
        <v>420</v>
      </c>
      <c r="M117" s="72">
        <f t="shared" si="49"/>
        <v>11.405835543766575</v>
      </c>
    </row>
    <row r="118" spans="1:13" ht="12" customHeight="1">
      <c r="A118" s="6" t="s">
        <v>3</v>
      </c>
      <c r="B118" s="8"/>
      <c r="C118" s="44">
        <f t="shared" si="33"/>
        <v>12</v>
      </c>
      <c r="D118" s="45">
        <f t="shared" si="45"/>
        <v>-104</v>
      </c>
      <c r="E118" s="65">
        <v>995</v>
      </c>
      <c r="F118" s="72">
        <f t="shared" si="46"/>
        <v>-8.6317722681359061</v>
      </c>
      <c r="G118" s="44">
        <v>1099</v>
      </c>
      <c r="H118" s="72">
        <f t="shared" si="47"/>
        <v>9.8999999999999986</v>
      </c>
      <c r="I118" s="44">
        <f t="shared" si="50"/>
        <v>116</v>
      </c>
      <c r="J118" s="1">
        <v>426</v>
      </c>
      <c r="K118" s="72">
        <f t="shared" si="48"/>
        <v>5.7071960297766733</v>
      </c>
      <c r="L118" s="1">
        <v>310</v>
      </c>
      <c r="M118" s="72">
        <f t="shared" si="49"/>
        <v>-8.8235294117647083</v>
      </c>
    </row>
    <row r="119" spans="1:13" ht="12" customHeight="1">
      <c r="A119" s="6" t="s">
        <v>4</v>
      </c>
      <c r="B119" s="8"/>
      <c r="C119" s="44">
        <f t="shared" si="33"/>
        <v>150</v>
      </c>
      <c r="D119" s="45">
        <f t="shared" si="45"/>
        <v>93</v>
      </c>
      <c r="E119" s="65">
        <v>1003</v>
      </c>
      <c r="F119" s="72">
        <f t="shared" si="46"/>
        <v>-14.638297872340422</v>
      </c>
      <c r="G119" s="44">
        <v>910</v>
      </c>
      <c r="H119" s="72">
        <f t="shared" si="47"/>
        <v>-16.360294117647058</v>
      </c>
      <c r="I119" s="44">
        <f t="shared" si="50"/>
        <v>57</v>
      </c>
      <c r="J119" s="1">
        <v>417</v>
      </c>
      <c r="K119" s="72">
        <f t="shared" si="48"/>
        <v>-0.95011876484560887</v>
      </c>
      <c r="L119" s="1">
        <v>360</v>
      </c>
      <c r="M119" s="72">
        <f t="shared" si="49"/>
        <v>4.0462427745664664</v>
      </c>
    </row>
    <row r="120" spans="1:13" ht="12" customHeight="1">
      <c r="A120" s="6" t="s">
        <v>5</v>
      </c>
      <c r="B120" s="8"/>
      <c r="C120" s="44">
        <f t="shared" si="33"/>
        <v>10</v>
      </c>
      <c r="D120" s="45">
        <f t="shared" si="45"/>
        <v>-62</v>
      </c>
      <c r="E120" s="65">
        <v>986</v>
      </c>
      <c r="F120" s="72">
        <f t="shared" si="46"/>
        <v>-7.6779026217228434</v>
      </c>
      <c r="G120" s="44">
        <v>1048</v>
      </c>
      <c r="H120" s="72">
        <f t="shared" si="47"/>
        <v>4.1749502982107334</v>
      </c>
      <c r="I120" s="44">
        <f t="shared" si="50"/>
        <v>72</v>
      </c>
      <c r="J120" s="1">
        <v>433</v>
      </c>
      <c r="K120" s="72">
        <f t="shared" si="48"/>
        <v>-1.1415525114155223</v>
      </c>
      <c r="L120" s="1">
        <v>361</v>
      </c>
      <c r="M120" s="72">
        <f t="shared" si="49"/>
        <v>12.11180124223603</v>
      </c>
    </row>
    <row r="121" spans="1:13" ht="12" customHeight="1">
      <c r="A121" s="6" t="s">
        <v>6</v>
      </c>
      <c r="B121" s="8"/>
      <c r="C121" s="44">
        <f t="shared" si="33"/>
        <v>209</v>
      </c>
      <c r="D121" s="45">
        <f t="shared" si="45"/>
        <v>116</v>
      </c>
      <c r="E121" s="65">
        <v>1122</v>
      </c>
      <c r="F121" s="72">
        <f t="shared" si="46"/>
        <v>5.1546391752577359</v>
      </c>
      <c r="G121" s="44">
        <v>1006</v>
      </c>
      <c r="H121" s="72">
        <f t="shared" si="47"/>
        <v>-6.2441752096924485</v>
      </c>
      <c r="I121" s="44">
        <f t="shared" si="50"/>
        <v>93</v>
      </c>
      <c r="J121" s="1">
        <v>479</v>
      </c>
      <c r="K121" s="72">
        <f t="shared" si="48"/>
        <v>-1.8442622950819665</v>
      </c>
      <c r="L121" s="1">
        <v>386</v>
      </c>
      <c r="M121" s="72">
        <f t="shared" si="49"/>
        <v>4.6070460704606964</v>
      </c>
    </row>
    <row r="122" spans="1:13" ht="12" customHeight="1">
      <c r="A122" s="6" t="s">
        <v>7</v>
      </c>
      <c r="B122" s="8"/>
      <c r="C122" s="44">
        <f t="shared" si="33"/>
        <v>13</v>
      </c>
      <c r="D122" s="45">
        <f t="shared" ref="D122:D127" si="51">E122-G122</f>
        <v>-25</v>
      </c>
      <c r="E122" s="65">
        <v>1041</v>
      </c>
      <c r="F122" s="72">
        <f t="shared" ref="F122:F127" si="52">(E122/E110-1)*100</f>
        <v>-9.4782608695652133</v>
      </c>
      <c r="G122" s="44">
        <v>1066</v>
      </c>
      <c r="H122" s="72">
        <f t="shared" ref="H122:H127" si="53">(G122/G110-1)*100</f>
        <v>-4.3946188340807213</v>
      </c>
      <c r="I122" s="44">
        <f t="shared" si="50"/>
        <v>38</v>
      </c>
      <c r="J122" s="1">
        <v>380</v>
      </c>
      <c r="K122" s="72">
        <f t="shared" si="48"/>
        <v>-13.439635535307515</v>
      </c>
      <c r="L122" s="1">
        <v>342</v>
      </c>
      <c r="M122" s="72">
        <f t="shared" ref="M122:M127" si="54">(L122/L110-1)*100</f>
        <v>2.7027027027026973</v>
      </c>
    </row>
    <row r="123" spans="1:13" ht="12" customHeight="1">
      <c r="A123" s="6" t="s">
        <v>10</v>
      </c>
      <c r="B123" s="8"/>
      <c r="C123" s="44">
        <f t="shared" si="33"/>
        <v>129</v>
      </c>
      <c r="D123" s="45">
        <f t="shared" si="51"/>
        <v>83</v>
      </c>
      <c r="E123" s="65">
        <v>1147</v>
      </c>
      <c r="F123" s="72">
        <f t="shared" si="52"/>
        <v>10.714285714285721</v>
      </c>
      <c r="G123" s="44">
        <v>1064</v>
      </c>
      <c r="H123" s="72">
        <f t="shared" si="53"/>
        <v>0.56710775047259521</v>
      </c>
      <c r="I123" s="44">
        <f t="shared" si="50"/>
        <v>46</v>
      </c>
      <c r="J123" s="1">
        <v>419</v>
      </c>
      <c r="K123" s="72">
        <f t="shared" si="48"/>
        <v>2.4449877750611249</v>
      </c>
      <c r="L123" s="1">
        <v>373</v>
      </c>
      <c r="M123" s="72">
        <f t="shared" si="54"/>
        <v>-1.3227513227513255</v>
      </c>
    </row>
    <row r="124" spans="1:13" ht="12" customHeight="1">
      <c r="A124" s="6" t="s">
        <v>8</v>
      </c>
      <c r="B124" s="8"/>
      <c r="C124" s="44">
        <f t="shared" ref="C124:C136" si="55">D124+I124</f>
        <v>-88</v>
      </c>
      <c r="D124" s="45">
        <f t="shared" si="51"/>
        <v>-22</v>
      </c>
      <c r="E124" s="65">
        <v>950</v>
      </c>
      <c r="F124" s="72">
        <f t="shared" si="52"/>
        <v>-4.1372351160444021</v>
      </c>
      <c r="G124" s="44">
        <v>972</v>
      </c>
      <c r="H124" s="72">
        <f t="shared" si="53"/>
        <v>2.208201892744488</v>
      </c>
      <c r="I124" s="44">
        <f t="shared" ref="I124:I136" si="56">J124-L124</f>
        <v>-66</v>
      </c>
      <c r="J124" s="1">
        <v>403</v>
      </c>
      <c r="K124" s="72">
        <f t="shared" ref="K124:K136" si="57">(J124/J112-1)*100</f>
        <v>-10.643015521064303</v>
      </c>
      <c r="L124" s="1">
        <v>469</v>
      </c>
      <c r="M124" s="72">
        <f t="shared" si="54"/>
        <v>7.3226544622425616</v>
      </c>
    </row>
    <row r="125" spans="1:13" ht="12" customHeight="1">
      <c r="A125" s="45" t="s">
        <v>9</v>
      </c>
      <c r="B125" s="119"/>
      <c r="C125" s="44">
        <f t="shared" si="55"/>
        <v>-106</v>
      </c>
      <c r="D125" s="45">
        <f t="shared" si="51"/>
        <v>-16</v>
      </c>
      <c r="E125" s="65">
        <v>819</v>
      </c>
      <c r="F125" s="72">
        <f t="shared" si="52"/>
        <v>0.61425061425062211</v>
      </c>
      <c r="G125" s="44">
        <v>835</v>
      </c>
      <c r="H125" s="72">
        <f t="shared" si="53"/>
        <v>-5.8624577226606522</v>
      </c>
      <c r="I125" s="44">
        <f t="shared" si="56"/>
        <v>-90</v>
      </c>
      <c r="J125" s="44">
        <v>384</v>
      </c>
      <c r="K125" s="72">
        <f t="shared" si="57"/>
        <v>4.0650406504065151</v>
      </c>
      <c r="L125" s="44">
        <v>474</v>
      </c>
      <c r="M125" s="72">
        <f t="shared" si="54"/>
        <v>44.512195121951216</v>
      </c>
    </row>
    <row r="126" spans="1:13" ht="18" customHeight="1">
      <c r="A126" s="6" t="s">
        <v>211</v>
      </c>
      <c r="B126" s="8"/>
      <c r="C126" s="44">
        <f t="shared" si="55"/>
        <v>-97</v>
      </c>
      <c r="D126" s="45">
        <f t="shared" si="51"/>
        <v>-18</v>
      </c>
      <c r="E126" s="65">
        <v>969</v>
      </c>
      <c r="F126" s="72">
        <f t="shared" si="52"/>
        <v>-13.866666666666671</v>
      </c>
      <c r="G126" s="44">
        <v>987</v>
      </c>
      <c r="H126" s="72">
        <f t="shared" si="53"/>
        <v>-9.698078682525157</v>
      </c>
      <c r="I126" s="44">
        <f t="shared" si="56"/>
        <v>-79</v>
      </c>
      <c r="J126" s="44">
        <v>424</v>
      </c>
      <c r="K126" s="72">
        <f t="shared" si="57"/>
        <v>-8.2251082251082241</v>
      </c>
      <c r="L126" s="44">
        <v>503</v>
      </c>
      <c r="M126" s="72">
        <f t="shared" si="54"/>
        <v>-18.608414239482197</v>
      </c>
    </row>
    <row r="127" spans="1:13" ht="12" customHeight="1">
      <c r="A127" s="6" t="s">
        <v>0</v>
      </c>
      <c r="B127" s="8"/>
      <c r="C127" s="44">
        <f t="shared" si="55"/>
        <v>-230</v>
      </c>
      <c r="D127" s="45">
        <f t="shared" si="51"/>
        <v>-242</v>
      </c>
      <c r="E127" s="65">
        <v>954</v>
      </c>
      <c r="F127" s="72">
        <f t="shared" si="52"/>
        <v>-4.0241448692152959</v>
      </c>
      <c r="G127" s="44">
        <v>1196</v>
      </c>
      <c r="H127" s="72">
        <f t="shared" si="53"/>
        <v>-0.82918739635157168</v>
      </c>
      <c r="I127" s="44">
        <f t="shared" si="56"/>
        <v>12</v>
      </c>
      <c r="J127" s="44">
        <v>421</v>
      </c>
      <c r="K127" s="72">
        <f t="shared" si="57"/>
        <v>10.498687664042006</v>
      </c>
      <c r="L127" s="44">
        <v>409</v>
      </c>
      <c r="M127" s="72">
        <f t="shared" si="54"/>
        <v>5.1413881748072043</v>
      </c>
    </row>
    <row r="128" spans="1:13" ht="12" customHeight="1">
      <c r="A128" s="6" t="s">
        <v>1</v>
      </c>
      <c r="B128" s="8"/>
      <c r="C128" s="44">
        <f t="shared" si="55"/>
        <v>-218</v>
      </c>
      <c r="D128" s="45">
        <f t="shared" ref="D128:D136" si="58">E128-G128</f>
        <v>-216</v>
      </c>
      <c r="E128" s="65">
        <v>2705</v>
      </c>
      <c r="F128" s="72">
        <f t="shared" ref="F128:F136" si="59">(E128/E116-1)*100</f>
        <v>-5.5186866922808271</v>
      </c>
      <c r="G128" s="44">
        <v>2921</v>
      </c>
      <c r="H128" s="72">
        <f t="shared" ref="H128:H136" si="60">(G128/G116-1)*100</f>
        <v>-6.7369093231162243</v>
      </c>
      <c r="I128" s="44">
        <f t="shared" si="56"/>
        <v>-2</v>
      </c>
      <c r="J128" s="44">
        <v>400</v>
      </c>
      <c r="K128" s="72">
        <f t="shared" si="57"/>
        <v>-6.9767441860465134</v>
      </c>
      <c r="L128" s="44">
        <v>402</v>
      </c>
      <c r="M128" s="72">
        <f t="shared" ref="M128:M136" si="61">(L128/L116-1)*100</f>
        <v>5.2356020942408321</v>
      </c>
    </row>
    <row r="129" spans="1:13" ht="12" customHeight="1">
      <c r="A129" s="6" t="s">
        <v>2</v>
      </c>
      <c r="B129" s="8"/>
      <c r="C129" s="44">
        <f t="shared" si="55"/>
        <v>138</v>
      </c>
      <c r="D129" s="45">
        <f t="shared" si="58"/>
        <v>189</v>
      </c>
      <c r="E129" s="65">
        <v>1630</v>
      </c>
      <c r="F129" s="72">
        <f t="shared" si="59"/>
        <v>5.1612903225806361</v>
      </c>
      <c r="G129" s="44">
        <v>1441</v>
      </c>
      <c r="H129" s="72">
        <f t="shared" si="60"/>
        <v>-3.0282637954239577</v>
      </c>
      <c r="I129" s="44">
        <f t="shared" si="56"/>
        <v>-51</v>
      </c>
      <c r="J129" s="44">
        <v>377</v>
      </c>
      <c r="K129" s="72">
        <f t="shared" si="57"/>
        <v>-14.512471655328795</v>
      </c>
      <c r="L129" s="44">
        <v>428</v>
      </c>
      <c r="M129" s="72">
        <f t="shared" si="61"/>
        <v>1.904761904761898</v>
      </c>
    </row>
    <row r="130" spans="1:13" ht="12" customHeight="1">
      <c r="A130" s="6" t="s">
        <v>3</v>
      </c>
      <c r="B130" s="8"/>
      <c r="C130" s="44">
        <f t="shared" si="55"/>
        <v>161</v>
      </c>
      <c r="D130" s="45">
        <f t="shared" si="58"/>
        <v>112</v>
      </c>
      <c r="E130" s="65">
        <v>1115</v>
      </c>
      <c r="F130" s="72">
        <f t="shared" si="59"/>
        <v>12.060301507537696</v>
      </c>
      <c r="G130" s="44">
        <v>1003</v>
      </c>
      <c r="H130" s="72">
        <f t="shared" si="60"/>
        <v>-8.7352138307552281</v>
      </c>
      <c r="I130" s="44">
        <f t="shared" si="56"/>
        <v>49</v>
      </c>
      <c r="J130" s="44">
        <v>457</v>
      </c>
      <c r="K130" s="72">
        <f t="shared" si="57"/>
        <v>7.2769953051643244</v>
      </c>
      <c r="L130" s="44">
        <v>408</v>
      </c>
      <c r="M130" s="72">
        <f t="shared" si="61"/>
        <v>31.612903225806456</v>
      </c>
    </row>
    <row r="131" spans="1:13" ht="12" customHeight="1">
      <c r="A131" s="6" t="s">
        <v>4</v>
      </c>
      <c r="B131" s="8"/>
      <c r="C131" s="44">
        <f t="shared" si="55"/>
        <v>15</v>
      </c>
      <c r="D131" s="45">
        <f t="shared" si="58"/>
        <v>-8</v>
      </c>
      <c r="E131" s="65">
        <v>952</v>
      </c>
      <c r="F131" s="72">
        <f t="shared" si="59"/>
        <v>-5.0847457627118615</v>
      </c>
      <c r="G131" s="44">
        <v>960</v>
      </c>
      <c r="H131" s="72">
        <f t="shared" si="60"/>
        <v>5.4945054945054972</v>
      </c>
      <c r="I131" s="44">
        <f t="shared" si="56"/>
        <v>23</v>
      </c>
      <c r="J131" s="44">
        <v>343</v>
      </c>
      <c r="K131" s="72">
        <f t="shared" si="57"/>
        <v>-17.745803357314148</v>
      </c>
      <c r="L131" s="44">
        <v>320</v>
      </c>
      <c r="M131" s="72">
        <f t="shared" si="61"/>
        <v>-11.111111111111116</v>
      </c>
    </row>
    <row r="132" spans="1:13" ht="12" customHeight="1">
      <c r="A132" s="6" t="s">
        <v>5</v>
      </c>
      <c r="B132" s="8"/>
      <c r="C132" s="44">
        <f t="shared" si="55"/>
        <v>140</v>
      </c>
      <c r="D132" s="45">
        <f t="shared" si="58"/>
        <v>42</v>
      </c>
      <c r="E132" s="65">
        <v>1045</v>
      </c>
      <c r="F132" s="72">
        <f t="shared" si="59"/>
        <v>5.9837728194726214</v>
      </c>
      <c r="G132" s="44">
        <v>1003</v>
      </c>
      <c r="H132" s="72">
        <f t="shared" si="60"/>
        <v>-4.2938931297709875</v>
      </c>
      <c r="I132" s="44">
        <f t="shared" si="56"/>
        <v>98</v>
      </c>
      <c r="J132" s="44">
        <v>455</v>
      </c>
      <c r="K132" s="72">
        <f t="shared" si="57"/>
        <v>5.0808314087759765</v>
      </c>
      <c r="L132" s="44">
        <v>357</v>
      </c>
      <c r="M132" s="72">
        <f t="shared" si="61"/>
        <v>-1.1080332409972304</v>
      </c>
    </row>
    <row r="133" spans="1:13" ht="12" customHeight="1">
      <c r="A133" s="6" t="s">
        <v>6</v>
      </c>
      <c r="B133" s="8"/>
      <c r="C133" s="44">
        <f t="shared" si="55"/>
        <v>76</v>
      </c>
      <c r="D133" s="45">
        <f t="shared" si="58"/>
        <v>-21</v>
      </c>
      <c r="E133" s="65">
        <v>967</v>
      </c>
      <c r="F133" s="72">
        <f t="shared" si="59"/>
        <v>-13.81461675579323</v>
      </c>
      <c r="G133" s="44">
        <v>988</v>
      </c>
      <c r="H133" s="72">
        <f t="shared" si="60"/>
        <v>-1.7892644135188873</v>
      </c>
      <c r="I133" s="44">
        <f t="shared" si="56"/>
        <v>97</v>
      </c>
      <c r="J133" s="44">
        <v>480</v>
      </c>
      <c r="K133" s="72">
        <f t="shared" si="57"/>
        <v>0.20876826722338038</v>
      </c>
      <c r="L133" s="44">
        <v>383</v>
      </c>
      <c r="M133" s="72">
        <f t="shared" si="61"/>
        <v>-0.77720207253886286</v>
      </c>
    </row>
    <row r="134" spans="1:13" ht="12" customHeight="1">
      <c r="A134" s="6" t="s">
        <v>7</v>
      </c>
      <c r="B134" s="8"/>
      <c r="C134" s="44">
        <f t="shared" si="55"/>
        <v>-35</v>
      </c>
      <c r="D134" s="45">
        <f t="shared" si="58"/>
        <v>-109</v>
      </c>
      <c r="E134" s="65">
        <v>1025</v>
      </c>
      <c r="F134" s="72">
        <f t="shared" si="59"/>
        <v>-1.5369836695485084</v>
      </c>
      <c r="G134" s="44">
        <v>1134</v>
      </c>
      <c r="H134" s="72">
        <f t="shared" si="60"/>
        <v>6.3789868667917471</v>
      </c>
      <c r="I134" s="44">
        <f t="shared" si="56"/>
        <v>74</v>
      </c>
      <c r="J134" s="44">
        <v>443</v>
      </c>
      <c r="K134" s="72">
        <f t="shared" si="57"/>
        <v>16.578947368421048</v>
      </c>
      <c r="L134" s="44">
        <v>369</v>
      </c>
      <c r="M134" s="72">
        <f t="shared" si="61"/>
        <v>7.8947368421052655</v>
      </c>
    </row>
    <row r="135" spans="1:13" ht="12" customHeight="1">
      <c r="A135" s="6" t="s">
        <v>10</v>
      </c>
      <c r="B135" s="8"/>
      <c r="C135" s="44">
        <f t="shared" si="55"/>
        <v>-21</v>
      </c>
      <c r="D135" s="45">
        <f t="shared" si="58"/>
        <v>29</v>
      </c>
      <c r="E135" s="65">
        <v>1023</v>
      </c>
      <c r="F135" s="72">
        <f t="shared" si="59"/>
        <v>-10.810810810810811</v>
      </c>
      <c r="G135" s="44">
        <v>994</v>
      </c>
      <c r="H135" s="72">
        <f t="shared" si="60"/>
        <v>-6.5789473684210513</v>
      </c>
      <c r="I135" s="44">
        <f t="shared" si="56"/>
        <v>-50</v>
      </c>
      <c r="J135" s="44">
        <v>396</v>
      </c>
      <c r="K135" s="72">
        <f t="shared" si="57"/>
        <v>-5.4892601431980932</v>
      </c>
      <c r="L135" s="44">
        <v>446</v>
      </c>
      <c r="M135" s="72">
        <f t="shared" si="61"/>
        <v>19.571045576407499</v>
      </c>
    </row>
    <row r="136" spans="1:13" ht="12" customHeight="1">
      <c r="A136" s="6" t="s">
        <v>8</v>
      </c>
      <c r="B136" s="8"/>
      <c r="C136" s="44">
        <f t="shared" si="55"/>
        <v>6</v>
      </c>
      <c r="D136" s="45">
        <f t="shared" si="58"/>
        <v>33</v>
      </c>
      <c r="E136" s="65">
        <v>868</v>
      </c>
      <c r="F136" s="72">
        <f t="shared" si="59"/>
        <v>-8.631578947368423</v>
      </c>
      <c r="G136" s="44">
        <v>835</v>
      </c>
      <c r="H136" s="72">
        <f t="shared" si="60"/>
        <v>-14.094650205761317</v>
      </c>
      <c r="I136" s="44">
        <f t="shared" si="56"/>
        <v>-27</v>
      </c>
      <c r="J136" s="44">
        <v>394</v>
      </c>
      <c r="K136" s="72">
        <f t="shared" si="57"/>
        <v>-2.2332506203473934</v>
      </c>
      <c r="L136" s="44">
        <v>421</v>
      </c>
      <c r="M136" s="72">
        <f t="shared" si="61"/>
        <v>-10.234541577825162</v>
      </c>
    </row>
    <row r="137" spans="1:13" ht="12" customHeight="1">
      <c r="A137" s="45" t="s">
        <v>9</v>
      </c>
      <c r="B137" s="119"/>
      <c r="C137" s="44">
        <f>D137+I137</f>
        <v>35</v>
      </c>
      <c r="D137" s="45">
        <f>E137-G137</f>
        <v>60</v>
      </c>
      <c r="E137" s="65">
        <v>913</v>
      </c>
      <c r="F137" s="72">
        <f t="shared" ref="F137:F161" si="62">(E137/E125-1)*100</f>
        <v>11.477411477411481</v>
      </c>
      <c r="G137" s="44">
        <v>853</v>
      </c>
      <c r="H137" s="72">
        <f>(G137/G125-1)*100</f>
        <v>2.1556886227544814</v>
      </c>
      <c r="I137" s="44">
        <f>J137-L137</f>
        <v>-25</v>
      </c>
      <c r="J137" s="44">
        <v>409</v>
      </c>
      <c r="K137" s="72">
        <f>(J137/J125-1)*100</f>
        <v>6.5104166666666741</v>
      </c>
      <c r="L137" s="44">
        <v>434</v>
      </c>
      <c r="M137" s="72">
        <f>(L137/L125-1)*100</f>
        <v>-8.4388185654008403</v>
      </c>
    </row>
    <row r="138" spans="1:13" ht="18" customHeight="1">
      <c r="A138" s="45" t="s">
        <v>218</v>
      </c>
      <c r="B138" s="119"/>
      <c r="C138" s="44">
        <f t="shared" ref="C138:C149" si="63">D138+I138</f>
        <v>-38</v>
      </c>
      <c r="D138" s="45">
        <f t="shared" ref="D138:D147" si="64">E138-G138</f>
        <v>27</v>
      </c>
      <c r="E138" s="65">
        <v>947</v>
      </c>
      <c r="F138" s="72">
        <f t="shared" si="62"/>
        <v>-2.270381836945301</v>
      </c>
      <c r="G138" s="44">
        <v>920</v>
      </c>
      <c r="H138" s="72">
        <f>(G138/G126-1)*100</f>
        <v>-6.7882472137791305</v>
      </c>
      <c r="I138" s="44">
        <f t="shared" ref="I138:I147" si="65">J138-L138</f>
        <v>-65</v>
      </c>
      <c r="J138" s="44">
        <v>427</v>
      </c>
      <c r="K138" s="72">
        <f>(J138/J126-1)*100</f>
        <v>0.70754716981131782</v>
      </c>
      <c r="L138" s="44">
        <v>492</v>
      </c>
      <c r="M138" s="72">
        <f t="shared" ref="M138:M149" si="66">(L138/L114-1)*100</f>
        <v>-20.38834951456311</v>
      </c>
    </row>
    <row r="139" spans="1:13" ht="12" customHeight="1">
      <c r="A139" s="45" t="s">
        <v>239</v>
      </c>
      <c r="B139" s="119"/>
      <c r="C139" s="44">
        <f t="shared" si="63"/>
        <v>-175</v>
      </c>
      <c r="D139" s="45">
        <f t="shared" si="64"/>
        <v>-117</v>
      </c>
      <c r="E139" s="65">
        <v>1004</v>
      </c>
      <c r="F139" s="72">
        <f t="shared" si="62"/>
        <v>5.2410901467505155</v>
      </c>
      <c r="G139" s="44">
        <v>1121</v>
      </c>
      <c r="H139" s="72">
        <f t="shared" ref="H139:H149" si="67">(G139/G127-1)*100</f>
        <v>-6.2709030100334466</v>
      </c>
      <c r="I139" s="44">
        <f t="shared" si="65"/>
        <v>-58</v>
      </c>
      <c r="J139" s="44">
        <v>409</v>
      </c>
      <c r="K139" s="72">
        <f t="shared" ref="K139:K149" si="68">(J139/J127-1)*100</f>
        <v>-2.8503562945368155</v>
      </c>
      <c r="L139" s="44">
        <v>467</v>
      </c>
      <c r="M139" s="72">
        <f t="shared" si="66"/>
        <v>20.051413881748068</v>
      </c>
    </row>
    <row r="140" spans="1:13" ht="12" customHeight="1">
      <c r="A140" s="45" t="s">
        <v>240</v>
      </c>
      <c r="B140" s="65"/>
      <c r="C140" s="132">
        <f t="shared" si="63"/>
        <v>-200</v>
      </c>
      <c r="D140" s="45">
        <f t="shared" si="64"/>
        <v>-177</v>
      </c>
      <c r="E140" s="65">
        <v>2782</v>
      </c>
      <c r="F140" s="72">
        <f t="shared" si="62"/>
        <v>2.8465804066543532</v>
      </c>
      <c r="G140" s="44">
        <v>2959</v>
      </c>
      <c r="H140" s="72">
        <f t="shared" si="67"/>
        <v>1.300924340979126</v>
      </c>
      <c r="I140" s="44">
        <f t="shared" si="65"/>
        <v>-23</v>
      </c>
      <c r="J140" s="44">
        <v>386</v>
      </c>
      <c r="K140" s="72">
        <f t="shared" si="68"/>
        <v>-3.5000000000000031</v>
      </c>
      <c r="L140" s="44">
        <v>409</v>
      </c>
      <c r="M140" s="72">
        <f t="shared" si="66"/>
        <v>7.0680628272251411</v>
      </c>
    </row>
    <row r="141" spans="1:13" ht="12" customHeight="1">
      <c r="A141" s="45" t="s">
        <v>249</v>
      </c>
      <c r="B141" s="65"/>
      <c r="C141" s="132">
        <f t="shared" si="63"/>
        <v>263</v>
      </c>
      <c r="D141" s="45">
        <f t="shared" si="64"/>
        <v>274</v>
      </c>
      <c r="E141" s="65">
        <v>1745</v>
      </c>
      <c r="F141" s="72">
        <f t="shared" si="62"/>
        <v>7.055214723926384</v>
      </c>
      <c r="G141" s="44">
        <v>1471</v>
      </c>
      <c r="H141" s="72">
        <f t="shared" si="67"/>
        <v>2.0818875780707735</v>
      </c>
      <c r="I141" s="44">
        <f t="shared" si="65"/>
        <v>-11</v>
      </c>
      <c r="J141" s="44">
        <v>440</v>
      </c>
      <c r="K141" s="72">
        <f t="shared" si="68"/>
        <v>16.710875331564988</v>
      </c>
      <c r="L141" s="44">
        <v>451</v>
      </c>
      <c r="M141" s="72">
        <f t="shared" si="66"/>
        <v>7.3809523809523769</v>
      </c>
    </row>
    <row r="142" spans="1:13" ht="12" customHeight="1">
      <c r="A142" s="45" t="s">
        <v>250</v>
      </c>
      <c r="B142" s="65"/>
      <c r="C142" s="132">
        <f t="shared" si="63"/>
        <v>44</v>
      </c>
      <c r="D142" s="45">
        <f t="shared" si="64"/>
        <v>27</v>
      </c>
      <c r="E142" s="65">
        <v>1077</v>
      </c>
      <c r="F142" s="72">
        <f t="shared" si="62"/>
        <v>-3.4080717488789269</v>
      </c>
      <c r="G142" s="44">
        <v>1050</v>
      </c>
      <c r="H142" s="72">
        <f t="shared" si="67"/>
        <v>4.6859421734795514</v>
      </c>
      <c r="I142" s="44">
        <f t="shared" si="65"/>
        <v>17</v>
      </c>
      <c r="J142" s="44">
        <v>428</v>
      </c>
      <c r="K142" s="72">
        <f t="shared" si="68"/>
        <v>-6.345733041575496</v>
      </c>
      <c r="L142" s="44">
        <v>411</v>
      </c>
      <c r="M142" s="72">
        <f t="shared" si="66"/>
        <v>32.580645161290334</v>
      </c>
    </row>
    <row r="143" spans="1:13" ht="12" customHeight="1">
      <c r="A143" s="45" t="s">
        <v>231</v>
      </c>
      <c r="B143" s="65"/>
      <c r="C143" s="132">
        <f t="shared" si="63"/>
        <v>52</v>
      </c>
      <c r="D143" s="45">
        <f t="shared" si="64"/>
        <v>43</v>
      </c>
      <c r="E143" s="65">
        <v>965</v>
      </c>
      <c r="F143" s="72">
        <f t="shared" si="62"/>
        <v>1.3655462184873901</v>
      </c>
      <c r="G143" s="44">
        <v>922</v>
      </c>
      <c r="H143" s="72">
        <f t="shared" si="67"/>
        <v>-3.9583333333333304</v>
      </c>
      <c r="I143" s="44">
        <f t="shared" si="65"/>
        <v>9</v>
      </c>
      <c r="J143" s="44">
        <v>407</v>
      </c>
      <c r="K143" s="72">
        <f t="shared" si="68"/>
        <v>18.658892128279891</v>
      </c>
      <c r="L143" s="44">
        <v>398</v>
      </c>
      <c r="M143" s="72">
        <f t="shared" si="66"/>
        <v>10.555555555555562</v>
      </c>
    </row>
    <row r="144" spans="1:13" ht="12" customHeight="1">
      <c r="A144" s="45" t="s">
        <v>232</v>
      </c>
      <c r="B144" s="65"/>
      <c r="C144" s="132">
        <f t="shared" si="63"/>
        <v>149</v>
      </c>
      <c r="D144" s="45">
        <f t="shared" si="64"/>
        <v>47</v>
      </c>
      <c r="E144" s="65">
        <v>1126</v>
      </c>
      <c r="F144" s="72">
        <f t="shared" si="62"/>
        <v>7.7511961722487976</v>
      </c>
      <c r="G144" s="44">
        <v>1079</v>
      </c>
      <c r="H144" s="72">
        <f t="shared" si="67"/>
        <v>7.5772681954137555</v>
      </c>
      <c r="I144" s="44">
        <f t="shared" si="65"/>
        <v>102</v>
      </c>
      <c r="J144" s="44">
        <v>481</v>
      </c>
      <c r="K144" s="72">
        <f t="shared" si="68"/>
        <v>5.7142857142857162</v>
      </c>
      <c r="L144" s="44">
        <v>379</v>
      </c>
      <c r="M144" s="72">
        <f t="shared" si="66"/>
        <v>4.9861495844875314</v>
      </c>
    </row>
    <row r="145" spans="1:13" ht="12" customHeight="1">
      <c r="A145" s="45" t="s">
        <v>233</v>
      </c>
      <c r="B145" s="65"/>
      <c r="C145" s="132">
        <f t="shared" si="63"/>
        <v>31</v>
      </c>
      <c r="D145" s="45">
        <f t="shared" si="64"/>
        <v>3</v>
      </c>
      <c r="E145" s="65">
        <v>1003</v>
      </c>
      <c r="F145" s="72">
        <f t="shared" si="62"/>
        <v>3.7228541882109667</v>
      </c>
      <c r="G145" s="44">
        <v>1000</v>
      </c>
      <c r="H145" s="72">
        <f t="shared" si="67"/>
        <v>1.2145748987854255</v>
      </c>
      <c r="I145" s="44">
        <f t="shared" si="65"/>
        <v>28</v>
      </c>
      <c r="J145" s="44">
        <v>431</v>
      </c>
      <c r="K145" s="72">
        <f t="shared" si="68"/>
        <v>-10.20833333333333</v>
      </c>
      <c r="L145" s="44">
        <v>403</v>
      </c>
      <c r="M145" s="72">
        <f t="shared" si="66"/>
        <v>4.4041450777202007</v>
      </c>
    </row>
    <row r="146" spans="1:13" ht="12" customHeight="1">
      <c r="A146" s="45" t="s">
        <v>234</v>
      </c>
      <c r="B146" s="65"/>
      <c r="C146" s="132">
        <f t="shared" si="63"/>
        <v>-46</v>
      </c>
      <c r="D146" s="45">
        <f t="shared" si="64"/>
        <v>-46</v>
      </c>
      <c r="E146" s="65">
        <v>1110</v>
      </c>
      <c r="F146" s="72">
        <f t="shared" si="62"/>
        <v>8.2926829268292757</v>
      </c>
      <c r="G146" s="44">
        <v>1156</v>
      </c>
      <c r="H146" s="72">
        <f t="shared" si="67"/>
        <v>1.9400352733686121</v>
      </c>
      <c r="I146" s="44">
        <f t="shared" si="65"/>
        <v>0</v>
      </c>
      <c r="J146" s="44">
        <v>399</v>
      </c>
      <c r="K146" s="72">
        <f t="shared" si="68"/>
        <v>-9.9322799097065424</v>
      </c>
      <c r="L146" s="44">
        <v>399</v>
      </c>
      <c r="M146" s="72">
        <f t="shared" si="66"/>
        <v>16.666666666666675</v>
      </c>
    </row>
    <row r="147" spans="1:13" ht="12" customHeight="1">
      <c r="A147" s="45" t="s">
        <v>235</v>
      </c>
      <c r="B147" s="65"/>
      <c r="C147" s="132">
        <f t="shared" si="63"/>
        <v>99</v>
      </c>
      <c r="D147" s="45">
        <f t="shared" si="64"/>
        <v>66</v>
      </c>
      <c r="E147" s="65">
        <v>1087</v>
      </c>
      <c r="F147" s="72">
        <f t="shared" si="62"/>
        <v>6.256109481915928</v>
      </c>
      <c r="G147" s="44">
        <v>1021</v>
      </c>
      <c r="H147" s="72">
        <f t="shared" si="67"/>
        <v>2.716297786720312</v>
      </c>
      <c r="I147" s="44">
        <f t="shared" si="65"/>
        <v>33</v>
      </c>
      <c r="J147" s="44">
        <v>443</v>
      </c>
      <c r="K147" s="72">
        <f t="shared" si="68"/>
        <v>11.868686868686872</v>
      </c>
      <c r="L147" s="44">
        <v>410</v>
      </c>
      <c r="M147" s="72">
        <f t="shared" si="66"/>
        <v>9.919571045576415</v>
      </c>
    </row>
    <row r="148" spans="1:13" ht="12" customHeight="1">
      <c r="A148" s="45" t="s">
        <v>236</v>
      </c>
      <c r="B148" s="65"/>
      <c r="C148" s="132">
        <f t="shared" si="63"/>
        <v>-23</v>
      </c>
      <c r="D148" s="45">
        <f t="shared" ref="D148:D173" si="69">E148-G148</f>
        <v>0</v>
      </c>
      <c r="E148" s="65">
        <v>872</v>
      </c>
      <c r="F148" s="72">
        <f t="shared" si="62"/>
        <v>0.46082949308756671</v>
      </c>
      <c r="G148" s="44">
        <v>872</v>
      </c>
      <c r="H148" s="72">
        <f t="shared" si="67"/>
        <v>4.4311377245509043</v>
      </c>
      <c r="I148" s="44">
        <f t="shared" ref="I148:I173" si="70">J148-L148</f>
        <v>-23</v>
      </c>
      <c r="J148" s="44">
        <v>372</v>
      </c>
      <c r="K148" s="72">
        <f t="shared" si="68"/>
        <v>-5.58375634517766</v>
      </c>
      <c r="L148" s="44">
        <v>395</v>
      </c>
      <c r="M148" s="72">
        <f t="shared" si="66"/>
        <v>-15.778251599147119</v>
      </c>
    </row>
    <row r="149" spans="1:13" ht="12" customHeight="1">
      <c r="A149" s="45" t="s">
        <v>256</v>
      </c>
      <c r="B149" s="65"/>
      <c r="C149" s="132">
        <f t="shared" si="63"/>
        <v>-198</v>
      </c>
      <c r="D149" s="45">
        <f t="shared" si="69"/>
        <v>-104</v>
      </c>
      <c r="E149" s="65">
        <v>865</v>
      </c>
      <c r="F149" s="72">
        <f t="shared" si="62"/>
        <v>-5.2573932092004334</v>
      </c>
      <c r="G149" s="44">
        <v>969</v>
      </c>
      <c r="H149" s="72">
        <f t="shared" si="67"/>
        <v>13.599062133645944</v>
      </c>
      <c r="I149" s="44">
        <f t="shared" si="70"/>
        <v>-94</v>
      </c>
      <c r="J149" s="44">
        <v>396</v>
      </c>
      <c r="K149" s="72">
        <f t="shared" si="68"/>
        <v>-3.1784841075794601</v>
      </c>
      <c r="L149" s="44">
        <v>490</v>
      </c>
      <c r="M149" s="72">
        <f t="shared" si="66"/>
        <v>3.3755274261603407</v>
      </c>
    </row>
    <row r="150" spans="1:13" ht="18" customHeight="1">
      <c r="A150" s="45" t="s">
        <v>238</v>
      </c>
      <c r="B150" s="119"/>
      <c r="C150" s="44">
        <f t="shared" ref="C150:C173" si="71">D150+I150</f>
        <v>-30</v>
      </c>
      <c r="D150" s="45">
        <f t="shared" si="69"/>
        <v>51</v>
      </c>
      <c r="E150" s="65">
        <v>980</v>
      </c>
      <c r="F150" s="72">
        <f t="shared" si="62"/>
        <v>3.4846884899683239</v>
      </c>
      <c r="G150" s="44">
        <v>929</v>
      </c>
      <c r="H150" s="72">
        <f t="shared" ref="H150:H161" si="72">(G150/G138-1)*100</f>
        <v>0.9782608695652284</v>
      </c>
      <c r="I150" s="44">
        <f t="shared" si="70"/>
        <v>-81</v>
      </c>
      <c r="J150" s="44">
        <v>447</v>
      </c>
      <c r="K150" s="72">
        <f t="shared" ref="K150:K161" si="73">(J150/J138-1)*100</f>
        <v>4.6838407494145251</v>
      </c>
      <c r="L150" s="44">
        <v>528</v>
      </c>
      <c r="M150" s="72">
        <f t="shared" ref="M150:M161" si="74">(L150/L138-1)*100</f>
        <v>7.3170731707317138</v>
      </c>
    </row>
    <row r="151" spans="1:13" ht="12" customHeight="1">
      <c r="A151" s="45" t="s">
        <v>239</v>
      </c>
      <c r="B151" s="119"/>
      <c r="C151" s="44">
        <f t="shared" si="71"/>
        <v>-329</v>
      </c>
      <c r="D151" s="45">
        <f t="shared" si="69"/>
        <v>-271</v>
      </c>
      <c r="E151" s="65">
        <v>890</v>
      </c>
      <c r="F151" s="72">
        <f t="shared" si="62"/>
        <v>-11.354581673306773</v>
      </c>
      <c r="G151" s="44">
        <v>1161</v>
      </c>
      <c r="H151" s="72">
        <f t="shared" si="72"/>
        <v>3.5682426404995526</v>
      </c>
      <c r="I151" s="44">
        <f t="shared" si="70"/>
        <v>-58</v>
      </c>
      <c r="J151" s="44">
        <v>368</v>
      </c>
      <c r="K151" s="72">
        <f t="shared" si="73"/>
        <v>-10.024449877750607</v>
      </c>
      <c r="L151" s="44">
        <v>426</v>
      </c>
      <c r="M151" s="72">
        <f t="shared" si="74"/>
        <v>-8.7794432548179877</v>
      </c>
    </row>
    <row r="152" spans="1:13" ht="12" customHeight="1">
      <c r="A152" s="45" t="s">
        <v>240</v>
      </c>
      <c r="B152" s="65"/>
      <c r="C152" s="132">
        <f t="shared" si="71"/>
        <v>-52</v>
      </c>
      <c r="D152" s="45">
        <f t="shared" si="69"/>
        <v>16</v>
      </c>
      <c r="E152" s="65">
        <v>2986</v>
      </c>
      <c r="F152" s="72">
        <f t="shared" si="62"/>
        <v>7.3328540618260218</v>
      </c>
      <c r="G152" s="44">
        <v>2970</v>
      </c>
      <c r="H152" s="72">
        <f t="shared" si="72"/>
        <v>0.37174721189590088</v>
      </c>
      <c r="I152" s="44">
        <f t="shared" si="70"/>
        <v>-68</v>
      </c>
      <c r="J152" s="44">
        <v>437</v>
      </c>
      <c r="K152" s="72">
        <f t="shared" si="73"/>
        <v>13.212435233160624</v>
      </c>
      <c r="L152" s="44">
        <v>505</v>
      </c>
      <c r="M152" s="72">
        <f t="shared" si="74"/>
        <v>23.471882640586795</v>
      </c>
    </row>
    <row r="153" spans="1:13" ht="12" customHeight="1">
      <c r="A153" s="45" t="s">
        <v>249</v>
      </c>
      <c r="B153" s="65"/>
      <c r="C153" s="132">
        <f t="shared" si="71"/>
        <v>113</v>
      </c>
      <c r="D153" s="45">
        <f t="shared" si="69"/>
        <v>164</v>
      </c>
      <c r="E153" s="65">
        <v>1638</v>
      </c>
      <c r="F153" s="72">
        <f t="shared" si="62"/>
        <v>-6.1318051575931287</v>
      </c>
      <c r="G153" s="44">
        <v>1474</v>
      </c>
      <c r="H153" s="72">
        <f t="shared" si="72"/>
        <v>0.20394289598912874</v>
      </c>
      <c r="I153" s="44">
        <f t="shared" si="70"/>
        <v>-51</v>
      </c>
      <c r="J153" s="44">
        <v>388</v>
      </c>
      <c r="K153" s="72">
        <f t="shared" si="73"/>
        <v>-11.818181818181817</v>
      </c>
      <c r="L153" s="44">
        <v>439</v>
      </c>
      <c r="M153" s="72">
        <f t="shared" si="74"/>
        <v>-2.6607538802660757</v>
      </c>
    </row>
    <row r="154" spans="1:13" ht="12" customHeight="1">
      <c r="A154" s="45" t="s">
        <v>250</v>
      </c>
      <c r="B154" s="65"/>
      <c r="C154" s="132">
        <f t="shared" si="71"/>
        <v>100</v>
      </c>
      <c r="D154" s="45">
        <f t="shared" si="69"/>
        <v>87</v>
      </c>
      <c r="E154" s="65">
        <v>993</v>
      </c>
      <c r="F154" s="72">
        <f t="shared" si="62"/>
        <v>-7.799442896935938</v>
      </c>
      <c r="G154" s="44">
        <v>906</v>
      </c>
      <c r="H154" s="72">
        <f t="shared" si="72"/>
        <v>-13.714285714285712</v>
      </c>
      <c r="I154" s="44">
        <f t="shared" si="70"/>
        <v>13</v>
      </c>
      <c r="J154" s="44">
        <v>409</v>
      </c>
      <c r="K154" s="72">
        <f t="shared" si="73"/>
        <v>-4.4392523364485958</v>
      </c>
      <c r="L154" s="44">
        <v>396</v>
      </c>
      <c r="M154" s="72">
        <f t="shared" si="74"/>
        <v>-3.6496350364963459</v>
      </c>
    </row>
    <row r="155" spans="1:13" ht="12" customHeight="1">
      <c r="A155" s="45" t="s">
        <v>231</v>
      </c>
      <c r="B155" s="65"/>
      <c r="C155" s="132">
        <f t="shared" si="71"/>
        <v>45</v>
      </c>
      <c r="D155" s="45">
        <f t="shared" si="69"/>
        <v>34</v>
      </c>
      <c r="E155" s="65">
        <v>1012</v>
      </c>
      <c r="F155" s="72">
        <f t="shared" si="62"/>
        <v>4.8704663212435273</v>
      </c>
      <c r="G155" s="44">
        <v>978</v>
      </c>
      <c r="H155" s="72">
        <f t="shared" si="72"/>
        <v>6.0737527114967493</v>
      </c>
      <c r="I155" s="44">
        <f t="shared" si="70"/>
        <v>11</v>
      </c>
      <c r="J155" s="44">
        <v>406</v>
      </c>
      <c r="K155" s="72">
        <f t="shared" si="73"/>
        <v>-0.24570024570024218</v>
      </c>
      <c r="L155" s="44">
        <v>395</v>
      </c>
      <c r="M155" s="72">
        <f t="shared" si="74"/>
        <v>-0.75376884422110324</v>
      </c>
    </row>
    <row r="156" spans="1:13" ht="12" customHeight="1">
      <c r="A156" s="45" t="s">
        <v>232</v>
      </c>
      <c r="B156" s="65"/>
      <c r="C156" s="132">
        <f t="shared" si="71"/>
        <v>-31</v>
      </c>
      <c r="D156" s="45">
        <f t="shared" si="69"/>
        <v>-78</v>
      </c>
      <c r="E156" s="65">
        <v>995</v>
      </c>
      <c r="F156" s="72">
        <f t="shared" si="62"/>
        <v>-11.634103019538189</v>
      </c>
      <c r="G156" s="44">
        <v>1073</v>
      </c>
      <c r="H156" s="72">
        <f t="shared" si="72"/>
        <v>-0.55607043558850711</v>
      </c>
      <c r="I156" s="44">
        <f t="shared" si="70"/>
        <v>47</v>
      </c>
      <c r="J156" s="44">
        <v>434</v>
      </c>
      <c r="K156" s="72">
        <f t="shared" si="73"/>
        <v>-9.7713097713097667</v>
      </c>
      <c r="L156" s="44">
        <v>387</v>
      </c>
      <c r="M156" s="72">
        <f t="shared" si="74"/>
        <v>2.1108179419525142</v>
      </c>
    </row>
    <row r="157" spans="1:13" ht="12" customHeight="1">
      <c r="A157" s="45" t="s">
        <v>233</v>
      </c>
      <c r="B157" s="65"/>
      <c r="C157" s="132">
        <f t="shared" si="71"/>
        <v>213</v>
      </c>
      <c r="D157" s="45">
        <f t="shared" si="69"/>
        <v>142</v>
      </c>
      <c r="E157" s="65">
        <v>1043</v>
      </c>
      <c r="F157" s="72">
        <f t="shared" si="62"/>
        <v>3.9880358923230386</v>
      </c>
      <c r="G157" s="44">
        <v>901</v>
      </c>
      <c r="H157" s="72">
        <f t="shared" si="72"/>
        <v>-9.8999999999999986</v>
      </c>
      <c r="I157" s="44">
        <f t="shared" si="70"/>
        <v>71</v>
      </c>
      <c r="J157" s="44">
        <v>444</v>
      </c>
      <c r="K157" s="72">
        <f t="shared" si="73"/>
        <v>3.0162412993039345</v>
      </c>
      <c r="L157" s="44">
        <v>373</v>
      </c>
      <c r="M157" s="72">
        <f t="shared" si="74"/>
        <v>-7.4441687344913188</v>
      </c>
    </row>
    <row r="158" spans="1:13" ht="12" customHeight="1">
      <c r="A158" s="45" t="s">
        <v>234</v>
      </c>
      <c r="B158" s="65"/>
      <c r="C158" s="132">
        <f t="shared" si="71"/>
        <v>23</v>
      </c>
      <c r="D158" s="45">
        <f t="shared" si="69"/>
        <v>-7</v>
      </c>
      <c r="E158" s="65">
        <v>1077</v>
      </c>
      <c r="F158" s="72">
        <f t="shared" si="62"/>
        <v>-2.9729729729729759</v>
      </c>
      <c r="G158" s="44">
        <v>1084</v>
      </c>
      <c r="H158" s="72">
        <f t="shared" si="72"/>
        <v>-6.2283737024221413</v>
      </c>
      <c r="I158" s="44">
        <f t="shared" si="70"/>
        <v>30</v>
      </c>
      <c r="J158" s="44">
        <v>415</v>
      </c>
      <c r="K158" s="72">
        <f t="shared" si="73"/>
        <v>4.0100250626566414</v>
      </c>
      <c r="L158" s="44">
        <v>385</v>
      </c>
      <c r="M158" s="72">
        <f t="shared" si="74"/>
        <v>-3.5087719298245612</v>
      </c>
    </row>
    <row r="159" spans="1:13" ht="12" customHeight="1">
      <c r="A159" s="45" t="s">
        <v>235</v>
      </c>
      <c r="B159" s="65"/>
      <c r="C159" s="132">
        <f t="shared" si="71"/>
        <v>34</v>
      </c>
      <c r="D159" s="45">
        <f t="shared" si="69"/>
        <v>42</v>
      </c>
      <c r="E159" s="65">
        <v>943</v>
      </c>
      <c r="F159" s="72">
        <f t="shared" si="62"/>
        <v>-13.247470101195958</v>
      </c>
      <c r="G159" s="44">
        <v>901</v>
      </c>
      <c r="H159" s="72">
        <f t="shared" si="72"/>
        <v>-11.753183153770808</v>
      </c>
      <c r="I159" s="44">
        <f t="shared" si="70"/>
        <v>-8</v>
      </c>
      <c r="J159" s="44">
        <v>415</v>
      </c>
      <c r="K159" s="72">
        <f t="shared" si="73"/>
        <v>-6.3205417607223424</v>
      </c>
      <c r="L159" s="44">
        <v>423</v>
      </c>
      <c r="M159" s="72">
        <f t="shared" si="74"/>
        <v>3.170731707317076</v>
      </c>
    </row>
    <row r="160" spans="1:13" ht="12" customHeight="1">
      <c r="A160" s="45" t="s">
        <v>236</v>
      </c>
      <c r="B160" s="65"/>
      <c r="C160" s="132">
        <f t="shared" si="71"/>
        <v>-1</v>
      </c>
      <c r="D160" s="45">
        <f t="shared" si="69"/>
        <v>66</v>
      </c>
      <c r="E160" s="65">
        <v>934</v>
      </c>
      <c r="F160" s="72">
        <f t="shared" si="62"/>
        <v>7.1100917431192734</v>
      </c>
      <c r="G160" s="44">
        <v>868</v>
      </c>
      <c r="H160" s="72">
        <f t="shared" si="72"/>
        <v>-0.45871559633027248</v>
      </c>
      <c r="I160" s="44">
        <f t="shared" si="70"/>
        <v>-67</v>
      </c>
      <c r="J160" s="44">
        <v>385</v>
      </c>
      <c r="K160" s="72">
        <f t="shared" si="73"/>
        <v>3.4946236559139754</v>
      </c>
      <c r="L160" s="44">
        <v>452</v>
      </c>
      <c r="M160" s="72">
        <f t="shared" si="74"/>
        <v>14.430379746835452</v>
      </c>
    </row>
    <row r="161" spans="1:13" ht="12" customHeight="1">
      <c r="A161" s="45" t="s">
        <v>268</v>
      </c>
      <c r="B161" s="65"/>
      <c r="C161" s="132">
        <f t="shared" si="71"/>
        <v>-10</v>
      </c>
      <c r="D161" s="45">
        <f t="shared" si="69"/>
        <v>46</v>
      </c>
      <c r="E161" s="65">
        <v>853</v>
      </c>
      <c r="F161" s="72">
        <f t="shared" si="62"/>
        <v>-1.387283236994219</v>
      </c>
      <c r="G161" s="44">
        <v>807</v>
      </c>
      <c r="H161" s="72">
        <f t="shared" si="72"/>
        <v>-16.718266253869974</v>
      </c>
      <c r="I161" s="44">
        <f t="shared" si="70"/>
        <v>-56</v>
      </c>
      <c r="J161" s="44">
        <v>475</v>
      </c>
      <c r="K161" s="72">
        <f t="shared" si="73"/>
        <v>19.949494949494941</v>
      </c>
      <c r="L161" s="44">
        <v>531</v>
      </c>
      <c r="M161" s="72">
        <f t="shared" si="74"/>
        <v>8.3673469387754995</v>
      </c>
    </row>
    <row r="162" spans="1:13" ht="18" customHeight="1">
      <c r="A162" s="45" t="s">
        <v>259</v>
      </c>
      <c r="B162" s="119"/>
      <c r="C162" s="44">
        <f t="shared" si="71"/>
        <v>-120</v>
      </c>
      <c r="D162" s="45">
        <f t="shared" si="69"/>
        <v>-10</v>
      </c>
      <c r="E162" s="65">
        <v>884</v>
      </c>
      <c r="F162" s="72">
        <f t="shared" ref="F162:F173" si="75">(E162/E138-1)*100</f>
        <v>-6.6525871172122493</v>
      </c>
      <c r="G162" s="44">
        <v>894</v>
      </c>
      <c r="H162" s="72">
        <f t="shared" ref="H162:H173" si="76">(G162/G138-1)*100</f>
        <v>-2.8260869565217339</v>
      </c>
      <c r="I162" s="44">
        <f t="shared" si="70"/>
        <v>-110</v>
      </c>
      <c r="J162" s="44">
        <v>389</v>
      </c>
      <c r="K162" s="72">
        <f t="shared" ref="K162:K173" si="77">(J162/J138-1)*100</f>
        <v>-8.899297423887587</v>
      </c>
      <c r="L162" s="44">
        <v>499</v>
      </c>
      <c r="M162" s="72">
        <f t="shared" ref="M162:M173" si="78">(L162/L138-1)*100</f>
        <v>1.4227642276422703</v>
      </c>
    </row>
    <row r="163" spans="1:13" ht="12" customHeight="1">
      <c r="A163" s="45" t="s">
        <v>239</v>
      </c>
      <c r="B163" s="119"/>
      <c r="C163" s="44">
        <f t="shared" si="71"/>
        <v>-173</v>
      </c>
      <c r="D163" s="45">
        <f t="shared" si="69"/>
        <v>-122</v>
      </c>
      <c r="E163" s="65">
        <v>1012</v>
      </c>
      <c r="F163" s="72">
        <f t="shared" si="75"/>
        <v>0.79681274900398336</v>
      </c>
      <c r="G163" s="44">
        <v>1134</v>
      </c>
      <c r="H163" s="72">
        <f t="shared" si="76"/>
        <v>1.1596788581623496</v>
      </c>
      <c r="I163" s="44">
        <f t="shared" si="70"/>
        <v>-51</v>
      </c>
      <c r="J163" s="44">
        <v>392</v>
      </c>
      <c r="K163" s="72">
        <f t="shared" si="77"/>
        <v>-4.1564792176039145</v>
      </c>
      <c r="L163" s="44">
        <v>443</v>
      </c>
      <c r="M163" s="72">
        <f t="shared" si="78"/>
        <v>-5.139186295503217</v>
      </c>
    </row>
    <row r="164" spans="1:13" ht="12" customHeight="1">
      <c r="A164" s="45" t="s">
        <v>240</v>
      </c>
      <c r="B164" s="65"/>
      <c r="C164" s="132">
        <f t="shared" si="71"/>
        <v>-582</v>
      </c>
      <c r="D164" s="45">
        <f t="shared" si="69"/>
        <v>-510</v>
      </c>
      <c r="E164" s="65">
        <v>2855</v>
      </c>
      <c r="F164" s="72">
        <f t="shared" si="75"/>
        <v>2.6240115025161659</v>
      </c>
      <c r="G164" s="44">
        <v>3365</v>
      </c>
      <c r="H164" s="72">
        <f t="shared" si="76"/>
        <v>13.720851639067245</v>
      </c>
      <c r="I164" s="44">
        <f t="shared" si="70"/>
        <v>-72</v>
      </c>
      <c r="J164" s="44">
        <v>388</v>
      </c>
      <c r="K164" s="72">
        <f t="shared" si="77"/>
        <v>0.51813471502590858</v>
      </c>
      <c r="L164" s="44">
        <v>460</v>
      </c>
      <c r="M164" s="72">
        <f t="shared" si="78"/>
        <v>12.469437652811743</v>
      </c>
    </row>
    <row r="165" spans="1:13" ht="12" customHeight="1">
      <c r="A165" s="45" t="s">
        <v>249</v>
      </c>
      <c r="B165" s="65"/>
      <c r="C165" s="132">
        <f t="shared" si="71"/>
        <v>263</v>
      </c>
      <c r="D165" s="45">
        <f t="shared" si="69"/>
        <v>327</v>
      </c>
      <c r="E165" s="65">
        <v>1582</v>
      </c>
      <c r="F165" s="72">
        <f t="shared" si="75"/>
        <v>-9.3409742120343804</v>
      </c>
      <c r="G165" s="44">
        <v>1255</v>
      </c>
      <c r="H165" s="72">
        <f t="shared" si="76"/>
        <v>-14.683888511216859</v>
      </c>
      <c r="I165" s="44">
        <f t="shared" si="70"/>
        <v>-64</v>
      </c>
      <c r="J165" s="44">
        <v>386</v>
      </c>
      <c r="K165" s="72">
        <f t="shared" si="77"/>
        <v>-12.272727272727268</v>
      </c>
      <c r="L165" s="44">
        <v>450</v>
      </c>
      <c r="M165" s="72">
        <f t="shared" si="78"/>
        <v>-0.22172949002217113</v>
      </c>
    </row>
    <row r="166" spans="1:13" ht="12" customHeight="1">
      <c r="A166" s="45" t="s">
        <v>250</v>
      </c>
      <c r="B166" s="65"/>
      <c r="C166" s="132">
        <f t="shared" si="71"/>
        <v>-25</v>
      </c>
      <c r="D166" s="45">
        <f t="shared" si="69"/>
        <v>-22</v>
      </c>
      <c r="E166" s="65">
        <v>921</v>
      </c>
      <c r="F166" s="72">
        <f t="shared" si="75"/>
        <v>-14.484679665738165</v>
      </c>
      <c r="G166" s="44">
        <v>943</v>
      </c>
      <c r="H166" s="72">
        <f t="shared" si="76"/>
        <v>-10.190476190476193</v>
      </c>
      <c r="I166" s="44">
        <f t="shared" si="70"/>
        <v>-3</v>
      </c>
      <c r="J166" s="44">
        <v>376</v>
      </c>
      <c r="K166" s="72">
        <f t="shared" si="77"/>
        <v>-12.149532710280376</v>
      </c>
      <c r="L166" s="44">
        <v>379</v>
      </c>
      <c r="M166" s="72">
        <f t="shared" si="78"/>
        <v>-7.7858880778588819</v>
      </c>
    </row>
    <row r="167" spans="1:13" ht="12" customHeight="1">
      <c r="A167" s="45" t="s">
        <v>231</v>
      </c>
      <c r="B167" s="65"/>
      <c r="C167" s="132">
        <f t="shared" si="71"/>
        <v>91</v>
      </c>
      <c r="D167" s="45">
        <f t="shared" si="69"/>
        <v>27</v>
      </c>
      <c r="E167" s="65">
        <v>1021</v>
      </c>
      <c r="F167" s="72">
        <f t="shared" si="75"/>
        <v>5.8031088082901583</v>
      </c>
      <c r="G167" s="44">
        <v>994</v>
      </c>
      <c r="H167" s="72">
        <f t="shared" si="76"/>
        <v>7.8091106290672396</v>
      </c>
      <c r="I167" s="44">
        <f t="shared" si="70"/>
        <v>64</v>
      </c>
      <c r="J167" s="44">
        <v>428</v>
      </c>
      <c r="K167" s="72">
        <f t="shared" si="77"/>
        <v>5.1597051597051635</v>
      </c>
      <c r="L167" s="44">
        <v>364</v>
      </c>
      <c r="M167" s="72">
        <f t="shared" si="78"/>
        <v>-8.5427135678392006</v>
      </c>
    </row>
    <row r="168" spans="1:13" ht="12" customHeight="1">
      <c r="A168" s="45" t="s">
        <v>232</v>
      </c>
      <c r="B168" s="65"/>
      <c r="C168" s="132">
        <f t="shared" si="71"/>
        <v>22</v>
      </c>
      <c r="D168" s="45">
        <f t="shared" si="69"/>
        <v>-43</v>
      </c>
      <c r="E168" s="65">
        <v>915</v>
      </c>
      <c r="F168" s="72">
        <f t="shared" si="75"/>
        <v>-18.738898756660749</v>
      </c>
      <c r="G168" s="44">
        <v>958</v>
      </c>
      <c r="H168" s="72">
        <f t="shared" si="76"/>
        <v>-11.214087117701578</v>
      </c>
      <c r="I168" s="44">
        <f t="shared" si="70"/>
        <v>65</v>
      </c>
      <c r="J168" s="44">
        <v>462</v>
      </c>
      <c r="K168" s="72">
        <f t="shared" si="77"/>
        <v>-3.9501039501039448</v>
      </c>
      <c r="L168" s="44">
        <v>397</v>
      </c>
      <c r="M168" s="72">
        <f t="shared" si="78"/>
        <v>4.7493403693931402</v>
      </c>
    </row>
    <row r="169" spans="1:13" ht="12" customHeight="1">
      <c r="A169" s="45" t="s">
        <v>233</v>
      </c>
      <c r="B169" s="65"/>
      <c r="C169" s="132">
        <f t="shared" si="71"/>
        <v>-56</v>
      </c>
      <c r="D169" s="45">
        <f t="shared" si="69"/>
        <v>-30</v>
      </c>
      <c r="E169" s="65">
        <v>951</v>
      </c>
      <c r="F169" s="72">
        <f t="shared" si="75"/>
        <v>-5.1844466600199368</v>
      </c>
      <c r="G169" s="44">
        <v>981</v>
      </c>
      <c r="H169" s="72">
        <f t="shared" si="76"/>
        <v>-1.9000000000000017</v>
      </c>
      <c r="I169" s="44">
        <f t="shared" si="70"/>
        <v>-26</v>
      </c>
      <c r="J169" s="44">
        <v>409</v>
      </c>
      <c r="K169" s="72">
        <f t="shared" si="77"/>
        <v>-5.1044083526682105</v>
      </c>
      <c r="L169" s="44">
        <v>435</v>
      </c>
      <c r="M169" s="72">
        <f t="shared" si="78"/>
        <v>7.9404466501240778</v>
      </c>
    </row>
    <row r="170" spans="1:13" ht="12" customHeight="1">
      <c r="A170" s="45" t="s">
        <v>234</v>
      </c>
      <c r="B170" s="65"/>
      <c r="C170" s="132">
        <f t="shared" si="71"/>
        <v>40</v>
      </c>
      <c r="D170" s="45">
        <f t="shared" si="69"/>
        <v>50</v>
      </c>
      <c r="E170" s="65">
        <v>1091</v>
      </c>
      <c r="F170" s="72">
        <f t="shared" si="75"/>
        <v>-1.7117117117117164</v>
      </c>
      <c r="G170" s="44">
        <v>1041</v>
      </c>
      <c r="H170" s="72">
        <f t="shared" si="76"/>
        <v>-9.9480968858131504</v>
      </c>
      <c r="I170" s="44">
        <f t="shared" si="70"/>
        <v>-10</v>
      </c>
      <c r="J170" s="44">
        <v>413</v>
      </c>
      <c r="K170" s="72">
        <f t="shared" si="77"/>
        <v>3.5087719298245723</v>
      </c>
      <c r="L170" s="44">
        <v>423</v>
      </c>
      <c r="M170" s="72">
        <f t="shared" si="78"/>
        <v>6.0150375939849621</v>
      </c>
    </row>
    <row r="171" spans="1:13" ht="12" customHeight="1">
      <c r="A171" s="45" t="s">
        <v>235</v>
      </c>
      <c r="B171" s="65"/>
      <c r="C171" s="132">
        <f t="shared" si="71"/>
        <v>48</v>
      </c>
      <c r="D171" s="45">
        <f t="shared" si="69"/>
        <v>22</v>
      </c>
      <c r="E171" s="65">
        <v>938</v>
      </c>
      <c r="F171" s="72">
        <f t="shared" si="75"/>
        <v>-13.707451701931927</v>
      </c>
      <c r="G171" s="44">
        <v>916</v>
      </c>
      <c r="H171" s="72">
        <f t="shared" si="76"/>
        <v>-10.284035259549462</v>
      </c>
      <c r="I171" s="44">
        <f t="shared" si="70"/>
        <v>26</v>
      </c>
      <c r="J171" s="44">
        <v>421</v>
      </c>
      <c r="K171" s="72">
        <f t="shared" si="77"/>
        <v>-4.9661399548532774</v>
      </c>
      <c r="L171" s="44">
        <v>395</v>
      </c>
      <c r="M171" s="72">
        <f t="shared" si="78"/>
        <v>-3.6585365853658569</v>
      </c>
    </row>
    <row r="172" spans="1:13" ht="12" customHeight="1">
      <c r="A172" s="45" t="s">
        <v>236</v>
      </c>
      <c r="B172" s="65"/>
      <c r="C172" s="132">
        <f t="shared" si="71"/>
        <v>-104</v>
      </c>
      <c r="D172" s="45">
        <f t="shared" si="69"/>
        <v>-84</v>
      </c>
      <c r="E172" s="65">
        <v>897</v>
      </c>
      <c r="F172" s="72">
        <f t="shared" si="75"/>
        <v>2.8669724770642224</v>
      </c>
      <c r="G172" s="44">
        <v>981</v>
      </c>
      <c r="H172" s="72">
        <f t="shared" si="76"/>
        <v>12.5</v>
      </c>
      <c r="I172" s="44">
        <f t="shared" si="70"/>
        <v>-20</v>
      </c>
      <c r="J172" s="44">
        <v>410</v>
      </c>
      <c r="K172" s="72">
        <f t="shared" si="77"/>
        <v>10.215053763440851</v>
      </c>
      <c r="L172" s="44">
        <v>430</v>
      </c>
      <c r="M172" s="72">
        <f t="shared" si="78"/>
        <v>8.8607594936708889</v>
      </c>
    </row>
    <row r="173" spans="1:13" ht="12" customHeight="1">
      <c r="A173" s="45" t="s">
        <v>256</v>
      </c>
      <c r="B173" s="65"/>
      <c r="C173" s="132">
        <f t="shared" si="71"/>
        <v>-154</v>
      </c>
      <c r="D173" s="45">
        <f t="shared" si="69"/>
        <v>-117</v>
      </c>
      <c r="E173" s="65">
        <v>678</v>
      </c>
      <c r="F173" s="72">
        <f t="shared" si="75"/>
        <v>-21.618497109826585</v>
      </c>
      <c r="G173" s="44">
        <v>795</v>
      </c>
      <c r="H173" s="72">
        <f t="shared" si="76"/>
        <v>-17.956656346749224</v>
      </c>
      <c r="I173" s="44">
        <f t="shared" si="70"/>
        <v>-37</v>
      </c>
      <c r="J173" s="44">
        <v>391</v>
      </c>
      <c r="K173" s="72">
        <f t="shared" si="77"/>
        <v>-1.2626262626262652</v>
      </c>
      <c r="L173" s="44">
        <v>428</v>
      </c>
      <c r="M173" s="72">
        <f t="shared" si="78"/>
        <v>-12.653061224489793</v>
      </c>
    </row>
    <row r="174" spans="1:13" ht="18" customHeight="1">
      <c r="A174" s="45" t="s">
        <v>271</v>
      </c>
      <c r="B174" s="119"/>
      <c r="C174" s="44">
        <f t="shared" ref="C174:C180" si="79">D174+I174</f>
        <v>-291</v>
      </c>
      <c r="D174" s="45">
        <f t="shared" ref="D174:D180" si="80">E174-G174</f>
        <v>-121</v>
      </c>
      <c r="E174" s="65">
        <v>893</v>
      </c>
      <c r="F174" s="72">
        <f t="shared" ref="F174:F180" si="81">(E174/E162-1)*100</f>
        <v>1.0180995475113086</v>
      </c>
      <c r="G174" s="44">
        <v>1014</v>
      </c>
      <c r="H174" s="72">
        <f t="shared" ref="H174:H180" si="82">(G174/G162-1)*100</f>
        <v>13.422818791946312</v>
      </c>
      <c r="I174" s="44">
        <f t="shared" ref="I174:I180" si="83">J174-L174</f>
        <v>-170</v>
      </c>
      <c r="J174" s="44">
        <v>424</v>
      </c>
      <c r="K174" s="72">
        <f t="shared" ref="K174:K180" si="84">(J174/J162-1)*100</f>
        <v>8.9974293059125863</v>
      </c>
      <c r="L174" s="44">
        <v>594</v>
      </c>
      <c r="M174" s="72">
        <f t="shared" ref="M174:M180" si="85">(L174/L162-1)*100</f>
        <v>19.038076152304619</v>
      </c>
    </row>
    <row r="175" spans="1:13" ht="12" customHeight="1">
      <c r="A175" s="45" t="s">
        <v>239</v>
      </c>
      <c r="B175" s="119"/>
      <c r="C175" s="44">
        <f t="shared" si="79"/>
        <v>-258</v>
      </c>
      <c r="D175" s="45">
        <f t="shared" si="80"/>
        <v>-188</v>
      </c>
      <c r="E175" s="65">
        <v>989</v>
      </c>
      <c r="F175" s="72">
        <f t="shared" si="81"/>
        <v>-2.2727272727272707</v>
      </c>
      <c r="G175" s="44">
        <v>1177</v>
      </c>
      <c r="H175" s="72">
        <f t="shared" si="82"/>
        <v>3.79188712522045</v>
      </c>
      <c r="I175" s="44">
        <f t="shared" si="83"/>
        <v>-70</v>
      </c>
      <c r="J175" s="44">
        <v>348</v>
      </c>
      <c r="K175" s="72">
        <f t="shared" si="84"/>
        <v>-11.22448979591837</v>
      </c>
      <c r="L175" s="44">
        <v>418</v>
      </c>
      <c r="M175" s="72">
        <f t="shared" si="85"/>
        <v>-5.6433408577878152</v>
      </c>
    </row>
    <row r="176" spans="1:13" ht="12" customHeight="1">
      <c r="A176" s="45" t="s">
        <v>240</v>
      </c>
      <c r="B176" s="65"/>
      <c r="C176" s="132">
        <f t="shared" si="79"/>
        <v>-839</v>
      </c>
      <c r="D176" s="45">
        <f t="shared" si="80"/>
        <v>-727</v>
      </c>
      <c r="E176" s="65">
        <v>2834</v>
      </c>
      <c r="F176" s="72">
        <f t="shared" si="81"/>
        <v>-0.73555166374781322</v>
      </c>
      <c r="G176" s="44">
        <v>3561</v>
      </c>
      <c r="H176" s="72">
        <f t="shared" si="82"/>
        <v>5.8246656760772675</v>
      </c>
      <c r="I176" s="44">
        <f t="shared" si="83"/>
        <v>-112</v>
      </c>
      <c r="J176" s="44">
        <v>384</v>
      </c>
      <c r="K176" s="72">
        <f t="shared" si="84"/>
        <v>-1.0309278350515427</v>
      </c>
      <c r="L176" s="44">
        <v>496</v>
      </c>
      <c r="M176" s="72">
        <f t="shared" si="85"/>
        <v>7.8260869565217384</v>
      </c>
    </row>
    <row r="177" spans="1:13" ht="12" customHeight="1">
      <c r="A177" s="45" t="s">
        <v>249</v>
      </c>
      <c r="B177" s="65"/>
      <c r="C177" s="132">
        <f t="shared" si="79"/>
        <v>414</v>
      </c>
      <c r="D177" s="45">
        <f t="shared" si="80"/>
        <v>493</v>
      </c>
      <c r="E177" s="65">
        <v>1647</v>
      </c>
      <c r="F177" s="72">
        <f t="shared" si="81"/>
        <v>4.1087231352717968</v>
      </c>
      <c r="G177" s="44">
        <v>1154</v>
      </c>
      <c r="H177" s="72">
        <f t="shared" si="82"/>
        <v>-8.0478087649402337</v>
      </c>
      <c r="I177" s="44">
        <f t="shared" si="83"/>
        <v>-79</v>
      </c>
      <c r="J177" s="44">
        <v>337</v>
      </c>
      <c r="K177" s="72">
        <f t="shared" si="84"/>
        <v>-12.694300518134716</v>
      </c>
      <c r="L177" s="44">
        <v>416</v>
      </c>
      <c r="M177" s="72">
        <f t="shared" si="85"/>
        <v>-7.5555555555555598</v>
      </c>
    </row>
    <row r="178" spans="1:13" ht="12" customHeight="1">
      <c r="A178" s="45" t="s">
        <v>250</v>
      </c>
      <c r="B178" s="65"/>
      <c r="C178" s="132">
        <f t="shared" si="79"/>
        <v>123</v>
      </c>
      <c r="D178" s="45">
        <f t="shared" si="80"/>
        <v>165</v>
      </c>
      <c r="E178" s="65">
        <v>1055</v>
      </c>
      <c r="F178" s="72">
        <f t="shared" si="81"/>
        <v>14.549402823018465</v>
      </c>
      <c r="G178" s="44">
        <v>890</v>
      </c>
      <c r="H178" s="72">
        <f t="shared" si="82"/>
        <v>-5.6203605514316024</v>
      </c>
      <c r="I178" s="44">
        <f t="shared" si="83"/>
        <v>-42</v>
      </c>
      <c r="J178" s="44">
        <v>359</v>
      </c>
      <c r="K178" s="72">
        <f t="shared" si="84"/>
        <v>-4.5212765957446832</v>
      </c>
      <c r="L178" s="44">
        <v>401</v>
      </c>
      <c r="M178" s="72">
        <f t="shared" si="85"/>
        <v>5.8047493403693862</v>
      </c>
    </row>
    <row r="179" spans="1:13" ht="12" customHeight="1">
      <c r="A179" s="45" t="s">
        <v>231</v>
      </c>
      <c r="B179" s="65"/>
      <c r="C179" s="132">
        <f t="shared" si="79"/>
        <v>-82</v>
      </c>
      <c r="D179" s="45">
        <f t="shared" si="80"/>
        <v>-99</v>
      </c>
      <c r="E179" s="65">
        <v>976</v>
      </c>
      <c r="F179" s="72">
        <f t="shared" si="81"/>
        <v>-4.4074436826640584</v>
      </c>
      <c r="G179" s="44">
        <v>1075</v>
      </c>
      <c r="H179" s="72">
        <f t="shared" si="82"/>
        <v>8.1488933601609581</v>
      </c>
      <c r="I179" s="44">
        <f t="shared" si="83"/>
        <v>17</v>
      </c>
      <c r="J179" s="44">
        <v>408</v>
      </c>
      <c r="K179" s="72">
        <f t="shared" si="84"/>
        <v>-4.6728971962616832</v>
      </c>
      <c r="L179" s="44">
        <v>391</v>
      </c>
      <c r="M179" s="72">
        <f t="shared" si="85"/>
        <v>7.4175824175824134</v>
      </c>
    </row>
    <row r="180" spans="1:13" ht="12" customHeight="1">
      <c r="A180" s="45" t="s">
        <v>232</v>
      </c>
      <c r="B180" s="65"/>
      <c r="C180" s="132">
        <f t="shared" si="79"/>
        <v>9</v>
      </c>
      <c r="D180" s="45">
        <f t="shared" si="80"/>
        <v>15</v>
      </c>
      <c r="E180" s="65">
        <v>947</v>
      </c>
      <c r="F180" s="72">
        <f t="shared" si="81"/>
        <v>3.4972677595628499</v>
      </c>
      <c r="G180" s="44">
        <v>932</v>
      </c>
      <c r="H180" s="72">
        <f t="shared" si="82"/>
        <v>-2.7139874739039671</v>
      </c>
      <c r="I180" s="44">
        <f t="shared" si="83"/>
        <v>-6</v>
      </c>
      <c r="J180" s="44">
        <v>368</v>
      </c>
      <c r="K180" s="72">
        <f t="shared" si="84"/>
        <v>-20.346320346320347</v>
      </c>
      <c r="L180" s="44">
        <v>374</v>
      </c>
      <c r="M180" s="72">
        <f t="shared" si="85"/>
        <v>-5.7934508816120944</v>
      </c>
    </row>
    <row r="181" spans="1:13" ht="12" customHeight="1">
      <c r="A181" s="45" t="s">
        <v>233</v>
      </c>
      <c r="B181" s="65"/>
      <c r="C181" s="132">
        <f t="shared" ref="C181:C186" si="86">D181+I181</f>
        <v>58</v>
      </c>
      <c r="D181" s="45">
        <f t="shared" ref="D181:D186" si="87">E181-G181</f>
        <v>-12</v>
      </c>
      <c r="E181" s="65">
        <v>1000</v>
      </c>
      <c r="F181" s="72">
        <f t="shared" ref="F181:F187" si="88">(E181/E169-1)*100</f>
        <v>5.1524710830704423</v>
      </c>
      <c r="G181" s="44">
        <v>1012</v>
      </c>
      <c r="H181" s="72">
        <f t="shared" ref="H181:H187" si="89">(G181/G169-1)*100</f>
        <v>3.1600407747196746</v>
      </c>
      <c r="I181" s="44">
        <f t="shared" ref="I181:I186" si="90">J181-L181</f>
        <v>70</v>
      </c>
      <c r="J181" s="44">
        <v>424</v>
      </c>
      <c r="K181" s="72">
        <f t="shared" ref="K181:K187" si="91">(J181/J169-1)*100</f>
        <v>3.6674816625916762</v>
      </c>
      <c r="L181" s="44">
        <v>354</v>
      </c>
      <c r="M181" s="72">
        <f t="shared" ref="M181:M187" si="92">(L181/L169-1)*100</f>
        <v>-18.620689655172416</v>
      </c>
    </row>
    <row r="182" spans="1:13" ht="12" customHeight="1">
      <c r="A182" s="45" t="s">
        <v>234</v>
      </c>
      <c r="B182" s="65"/>
      <c r="C182" s="132">
        <f t="shared" si="86"/>
        <v>87</v>
      </c>
      <c r="D182" s="45">
        <f t="shared" si="87"/>
        <v>0</v>
      </c>
      <c r="E182" s="65">
        <v>1063</v>
      </c>
      <c r="F182" s="72">
        <f t="shared" si="88"/>
        <v>-2.5664527956003713</v>
      </c>
      <c r="G182" s="44">
        <v>1063</v>
      </c>
      <c r="H182" s="72">
        <f t="shared" si="89"/>
        <v>2.1133525456292102</v>
      </c>
      <c r="I182" s="44">
        <f t="shared" si="90"/>
        <v>87</v>
      </c>
      <c r="J182" s="44">
        <v>468</v>
      </c>
      <c r="K182" s="72">
        <f t="shared" si="91"/>
        <v>13.317191283292985</v>
      </c>
      <c r="L182" s="44">
        <v>381</v>
      </c>
      <c r="M182" s="72">
        <f t="shared" si="92"/>
        <v>-9.9290780141843999</v>
      </c>
    </row>
    <row r="183" spans="1:13" ht="12" customHeight="1">
      <c r="A183" s="45" t="s">
        <v>235</v>
      </c>
      <c r="B183" s="65"/>
      <c r="C183" s="132">
        <f t="shared" si="86"/>
        <v>19</v>
      </c>
      <c r="D183" s="45">
        <f t="shared" si="87"/>
        <v>13</v>
      </c>
      <c r="E183" s="65">
        <v>930</v>
      </c>
      <c r="F183" s="72">
        <f t="shared" si="88"/>
        <v>-0.85287846481876262</v>
      </c>
      <c r="G183" s="44">
        <v>917</v>
      </c>
      <c r="H183" s="72">
        <f t="shared" si="89"/>
        <v>0.10917030567685337</v>
      </c>
      <c r="I183" s="44">
        <f t="shared" si="90"/>
        <v>6</v>
      </c>
      <c r="J183" s="44">
        <v>399</v>
      </c>
      <c r="K183" s="72">
        <f t="shared" si="91"/>
        <v>-5.2256532066508266</v>
      </c>
      <c r="L183" s="44">
        <v>393</v>
      </c>
      <c r="M183" s="72">
        <f t="shared" si="92"/>
        <v>-0.50632911392405333</v>
      </c>
    </row>
    <row r="184" spans="1:13" ht="12" customHeight="1">
      <c r="A184" s="45" t="s">
        <v>236</v>
      </c>
      <c r="B184" s="65"/>
      <c r="C184" s="132">
        <f t="shared" si="86"/>
        <v>-94</v>
      </c>
      <c r="D184" s="45">
        <f t="shared" si="87"/>
        <v>-69</v>
      </c>
      <c r="E184" s="65">
        <v>850</v>
      </c>
      <c r="F184" s="72">
        <f t="shared" si="88"/>
        <v>-5.2396878483835003</v>
      </c>
      <c r="G184" s="44">
        <v>919</v>
      </c>
      <c r="H184" s="72">
        <f t="shared" si="89"/>
        <v>-6.3200815494393492</v>
      </c>
      <c r="I184" s="44">
        <f t="shared" si="90"/>
        <v>-25</v>
      </c>
      <c r="J184" s="44">
        <v>393</v>
      </c>
      <c r="K184" s="72">
        <f t="shared" si="91"/>
        <v>-4.1463414634146378</v>
      </c>
      <c r="L184" s="44">
        <v>418</v>
      </c>
      <c r="M184" s="72">
        <f t="shared" si="92"/>
        <v>-2.7906976744186074</v>
      </c>
    </row>
    <row r="185" spans="1:13" ht="12" customHeight="1">
      <c r="A185" s="45" t="s">
        <v>268</v>
      </c>
      <c r="B185" s="65"/>
      <c r="C185" s="132">
        <f t="shared" si="86"/>
        <v>-54</v>
      </c>
      <c r="D185" s="45">
        <f t="shared" si="87"/>
        <v>45</v>
      </c>
      <c r="E185" s="65">
        <v>740</v>
      </c>
      <c r="F185" s="72">
        <f t="shared" si="88"/>
        <v>9.1445427728613637</v>
      </c>
      <c r="G185" s="44">
        <v>695</v>
      </c>
      <c r="H185" s="72">
        <f t="shared" si="89"/>
        <v>-12.578616352201255</v>
      </c>
      <c r="I185" s="44">
        <f t="shared" si="90"/>
        <v>-99</v>
      </c>
      <c r="J185" s="44">
        <v>412</v>
      </c>
      <c r="K185" s="72">
        <f t="shared" si="91"/>
        <v>5.3708439897698135</v>
      </c>
      <c r="L185" s="44">
        <v>511</v>
      </c>
      <c r="M185" s="72">
        <f t="shared" si="92"/>
        <v>19.392523364485982</v>
      </c>
    </row>
    <row r="186" spans="1:13" ht="18" customHeight="1">
      <c r="A186" s="45" t="s">
        <v>307</v>
      </c>
      <c r="B186" s="119"/>
      <c r="C186" s="44">
        <f t="shared" si="86"/>
        <v>-378</v>
      </c>
      <c r="D186" s="45">
        <f t="shared" si="87"/>
        <v>-266</v>
      </c>
      <c r="E186" s="65">
        <v>948</v>
      </c>
      <c r="F186" s="72">
        <f t="shared" si="88"/>
        <v>6.1590145576707833</v>
      </c>
      <c r="G186" s="44">
        <v>1214</v>
      </c>
      <c r="H186" s="72">
        <f t="shared" si="89"/>
        <v>19.723865877712022</v>
      </c>
      <c r="I186" s="44">
        <f t="shared" si="90"/>
        <v>-112</v>
      </c>
      <c r="J186" s="44">
        <v>415</v>
      </c>
      <c r="K186" s="72">
        <f t="shared" si="91"/>
        <v>-2.1226415094339646</v>
      </c>
      <c r="L186" s="44">
        <v>527</v>
      </c>
      <c r="M186" s="72">
        <f t="shared" si="92"/>
        <v>-11.279461279461279</v>
      </c>
    </row>
    <row r="187" spans="1:13" ht="12" customHeight="1">
      <c r="A187" s="45" t="s">
        <v>239</v>
      </c>
      <c r="B187" s="119"/>
      <c r="C187" s="44">
        <f t="shared" ref="C187:C192" si="93">D187+I187</f>
        <v>-341</v>
      </c>
      <c r="D187" s="45">
        <f t="shared" ref="D187:D192" si="94">E187-G187</f>
        <v>-190</v>
      </c>
      <c r="E187" s="65">
        <v>934</v>
      </c>
      <c r="F187" s="72">
        <f t="shared" si="88"/>
        <v>-5.5611729019211298</v>
      </c>
      <c r="G187" s="44">
        <v>1124</v>
      </c>
      <c r="H187" s="72">
        <f t="shared" si="89"/>
        <v>-4.5029736618521721</v>
      </c>
      <c r="I187" s="44">
        <f t="shared" ref="I187:I192" si="95">J187-L187</f>
        <v>-151</v>
      </c>
      <c r="J187" s="44">
        <v>363</v>
      </c>
      <c r="K187" s="72">
        <f t="shared" si="91"/>
        <v>4.31034482758621</v>
      </c>
      <c r="L187" s="44">
        <v>514</v>
      </c>
      <c r="M187" s="72">
        <f t="shared" si="92"/>
        <v>22.966507177033503</v>
      </c>
    </row>
    <row r="188" spans="1:13" ht="12" customHeight="1">
      <c r="A188" s="45" t="s">
        <v>240</v>
      </c>
      <c r="B188" s="65"/>
      <c r="C188" s="132">
        <f t="shared" si="93"/>
        <v>-975</v>
      </c>
      <c r="D188" s="45">
        <f t="shared" si="94"/>
        <v>-964</v>
      </c>
      <c r="E188" s="65">
        <v>2826</v>
      </c>
      <c r="F188" s="72">
        <f t="shared" ref="F188:F193" si="96">(E188/E176-1)*100</f>
        <v>-0.28228652081863093</v>
      </c>
      <c r="G188" s="44">
        <v>3790</v>
      </c>
      <c r="H188" s="72">
        <f t="shared" ref="H188:H193" si="97">(G188/G176-1)*100</f>
        <v>6.430777871384441</v>
      </c>
      <c r="I188" s="44">
        <f t="shared" si="95"/>
        <v>-11</v>
      </c>
      <c r="J188" s="44">
        <v>448</v>
      </c>
      <c r="K188" s="72">
        <f t="shared" ref="K188:K193" si="98">(J188/J176-1)*100</f>
        <v>16.666666666666675</v>
      </c>
      <c r="L188" s="44">
        <v>459</v>
      </c>
      <c r="M188" s="72">
        <f t="shared" ref="M188:M193" si="99">(L188/L176-1)*100</f>
        <v>-7.4596774193548381</v>
      </c>
    </row>
    <row r="189" spans="1:13" ht="12" customHeight="1">
      <c r="A189" s="45" t="s">
        <v>249</v>
      </c>
      <c r="B189" s="65"/>
      <c r="C189" s="132">
        <f t="shared" si="93"/>
        <v>194</v>
      </c>
      <c r="D189" s="45">
        <f t="shared" si="94"/>
        <v>267</v>
      </c>
      <c r="E189" s="65">
        <v>1585</v>
      </c>
      <c r="F189" s="72">
        <f t="shared" si="96"/>
        <v>-3.7644201578627801</v>
      </c>
      <c r="G189" s="44">
        <v>1318</v>
      </c>
      <c r="H189" s="72">
        <f t="shared" si="97"/>
        <v>14.211438474870008</v>
      </c>
      <c r="I189" s="44">
        <f t="shared" si="95"/>
        <v>-73</v>
      </c>
      <c r="J189" s="44">
        <v>382</v>
      </c>
      <c r="K189" s="72">
        <f t="shared" si="98"/>
        <v>13.353115727002972</v>
      </c>
      <c r="L189" s="44">
        <v>455</v>
      </c>
      <c r="M189" s="72">
        <f t="shared" si="99"/>
        <v>9.375</v>
      </c>
    </row>
    <row r="190" spans="1:13" ht="12" customHeight="1">
      <c r="A190" s="45" t="s">
        <v>250</v>
      </c>
      <c r="B190" s="65"/>
      <c r="C190" s="132">
        <f t="shared" si="93"/>
        <v>-59</v>
      </c>
      <c r="D190" s="45">
        <f t="shared" si="94"/>
        <v>-13</v>
      </c>
      <c r="E190" s="65">
        <v>921</v>
      </c>
      <c r="F190" s="72">
        <f t="shared" si="96"/>
        <v>-12.701421800947866</v>
      </c>
      <c r="G190" s="44">
        <v>934</v>
      </c>
      <c r="H190" s="72">
        <f t="shared" si="97"/>
        <v>4.9438202247191088</v>
      </c>
      <c r="I190" s="44">
        <f t="shared" si="95"/>
        <v>-46</v>
      </c>
      <c r="J190" s="44">
        <v>326</v>
      </c>
      <c r="K190" s="72">
        <f t="shared" si="98"/>
        <v>-9.1922005571030692</v>
      </c>
      <c r="L190" s="44">
        <v>372</v>
      </c>
      <c r="M190" s="72">
        <f t="shared" si="99"/>
        <v>-7.2319201995012516</v>
      </c>
    </row>
    <row r="191" spans="1:13" ht="12" customHeight="1">
      <c r="A191" s="45" t="s">
        <v>231</v>
      </c>
      <c r="B191" s="65"/>
      <c r="C191" s="132">
        <f t="shared" si="93"/>
        <v>-109</v>
      </c>
      <c r="D191" s="45">
        <f t="shared" si="94"/>
        <v>-87</v>
      </c>
      <c r="E191" s="65">
        <v>1109</v>
      </c>
      <c r="F191" s="72">
        <f t="shared" si="96"/>
        <v>13.627049180327866</v>
      </c>
      <c r="G191" s="44">
        <v>1196</v>
      </c>
      <c r="H191" s="72">
        <f t="shared" si="97"/>
        <v>11.255813953488381</v>
      </c>
      <c r="I191" s="44">
        <f t="shared" si="95"/>
        <v>-22</v>
      </c>
      <c r="J191" s="44">
        <v>399</v>
      </c>
      <c r="K191" s="72">
        <f t="shared" si="98"/>
        <v>-2.2058823529411797</v>
      </c>
      <c r="L191" s="44">
        <v>421</v>
      </c>
      <c r="M191" s="72">
        <f t="shared" si="99"/>
        <v>7.6726342710997431</v>
      </c>
    </row>
    <row r="192" spans="1:13" ht="12" customHeight="1">
      <c r="A192" s="45" t="s">
        <v>232</v>
      </c>
      <c r="B192" s="65"/>
      <c r="C192" s="132">
        <f t="shared" si="93"/>
        <v>-75</v>
      </c>
      <c r="D192" s="45">
        <f t="shared" si="94"/>
        <v>-93</v>
      </c>
      <c r="E192" s="65">
        <v>993</v>
      </c>
      <c r="F192" s="72">
        <f t="shared" si="96"/>
        <v>4.8574445617740158</v>
      </c>
      <c r="G192" s="44">
        <v>1086</v>
      </c>
      <c r="H192" s="72">
        <f t="shared" si="97"/>
        <v>16.523605150214582</v>
      </c>
      <c r="I192" s="44">
        <f t="shared" si="95"/>
        <v>18</v>
      </c>
      <c r="J192" s="44">
        <v>401</v>
      </c>
      <c r="K192" s="72">
        <f t="shared" si="98"/>
        <v>8.9673913043478279</v>
      </c>
      <c r="L192" s="44">
        <v>383</v>
      </c>
      <c r="M192" s="72">
        <f t="shared" si="99"/>
        <v>2.4064171122994749</v>
      </c>
    </row>
    <row r="193" spans="1:13" ht="12" customHeight="1">
      <c r="A193" s="45" t="s">
        <v>233</v>
      </c>
      <c r="B193" s="65"/>
      <c r="C193" s="132">
        <f>D193+I193</f>
        <v>71</v>
      </c>
      <c r="D193" s="45">
        <f>E193-G193</f>
        <v>54</v>
      </c>
      <c r="E193" s="65">
        <v>1152</v>
      </c>
      <c r="F193" s="72">
        <f t="shared" si="96"/>
        <v>15.199999999999992</v>
      </c>
      <c r="G193" s="44">
        <v>1098</v>
      </c>
      <c r="H193" s="72">
        <f t="shared" si="97"/>
        <v>8.498023715415016</v>
      </c>
      <c r="I193" s="44">
        <f>J193-L193</f>
        <v>17</v>
      </c>
      <c r="J193" s="44">
        <v>425</v>
      </c>
      <c r="K193" s="72">
        <f t="shared" si="98"/>
        <v>0.23584905660376521</v>
      </c>
      <c r="L193" s="44">
        <v>408</v>
      </c>
      <c r="M193" s="72">
        <f t="shared" si="99"/>
        <v>15.254237288135597</v>
      </c>
    </row>
    <row r="194" spans="1:13" ht="12" customHeight="1">
      <c r="A194" s="45" t="s">
        <v>234</v>
      </c>
      <c r="B194" s="65"/>
      <c r="C194" s="132">
        <f>D194+I194</f>
        <v>136</v>
      </c>
      <c r="D194" s="45">
        <f>E194-G194</f>
        <v>107</v>
      </c>
      <c r="E194" s="65">
        <v>1111</v>
      </c>
      <c r="F194" s="72">
        <f>(E194/E182-1)*100</f>
        <v>4.5155221072436413</v>
      </c>
      <c r="G194" s="44">
        <v>1004</v>
      </c>
      <c r="H194" s="72">
        <f>(G194/G182-1)*100</f>
        <v>-5.5503292568203193</v>
      </c>
      <c r="I194" s="44">
        <f>J194-L194</f>
        <v>29</v>
      </c>
      <c r="J194" s="44">
        <v>388</v>
      </c>
      <c r="K194" s="72">
        <f>(J194/J182-1)*100</f>
        <v>-17.09401709401709</v>
      </c>
      <c r="L194" s="44">
        <v>359</v>
      </c>
      <c r="M194" s="72">
        <f>(L194/L182-1)*100</f>
        <v>-5.7742782152230943</v>
      </c>
    </row>
    <row r="195" spans="1:13" ht="12" customHeight="1">
      <c r="A195" s="45" t="s">
        <v>235</v>
      </c>
      <c r="B195" s="65"/>
      <c r="C195" s="132">
        <f>D195+I195</f>
        <v>70</v>
      </c>
      <c r="D195" s="45">
        <f>E195-G195</f>
        <v>61</v>
      </c>
      <c r="E195" s="65">
        <v>939</v>
      </c>
      <c r="F195" s="72">
        <f>(E195/E183-1)*100</f>
        <v>0.96774193548387899</v>
      </c>
      <c r="G195" s="44">
        <v>878</v>
      </c>
      <c r="H195" s="72">
        <f>(G195/G183-1)*100</f>
        <v>-4.2529989094874594</v>
      </c>
      <c r="I195" s="44">
        <f>J195-L195</f>
        <v>9</v>
      </c>
      <c r="J195" s="44">
        <v>423</v>
      </c>
      <c r="K195" s="72">
        <f>(J195/J183-1)*100</f>
        <v>6.0150375939849621</v>
      </c>
      <c r="L195" s="44">
        <v>414</v>
      </c>
      <c r="M195" s="72">
        <f>(L195/L183-1)*100</f>
        <v>5.3435114503816772</v>
      </c>
    </row>
    <row r="196" spans="1:13" ht="12" customHeight="1">
      <c r="A196" s="45" t="s">
        <v>236</v>
      </c>
      <c r="B196" s="65"/>
      <c r="C196" s="132">
        <f>D196+I196</f>
        <v>-114</v>
      </c>
      <c r="D196" s="45">
        <f>E196-G196</f>
        <v>-1</v>
      </c>
      <c r="E196" s="65">
        <v>873</v>
      </c>
      <c r="F196" s="72">
        <f>(E196/E184-1)*100</f>
        <v>2.7058823529411802</v>
      </c>
      <c r="G196" s="44">
        <v>874</v>
      </c>
      <c r="H196" s="72">
        <f>(G196/G184-1)*100</f>
        <v>-4.8966267682263309</v>
      </c>
      <c r="I196" s="44">
        <f>J196-L196</f>
        <v>-113</v>
      </c>
      <c r="J196" s="44">
        <v>384</v>
      </c>
      <c r="K196" s="72">
        <f>(J196/J184-1)*100</f>
        <v>-2.2900763358778664</v>
      </c>
      <c r="L196" s="44">
        <v>497</v>
      </c>
      <c r="M196" s="72">
        <f>(L196/L184-1)*100</f>
        <v>18.899521531100483</v>
      </c>
    </row>
    <row r="197" spans="1:13" ht="12" customHeight="1">
      <c r="A197" s="45" t="s">
        <v>256</v>
      </c>
      <c r="B197" s="65"/>
      <c r="C197" s="132">
        <f>D197+I197</f>
        <v>-6</v>
      </c>
      <c r="D197" s="45">
        <f>E197-G197</f>
        <v>101</v>
      </c>
      <c r="E197" s="65">
        <v>829</v>
      </c>
      <c r="F197" s="72">
        <f>(E197/E185-1)*100</f>
        <v>12.027027027027026</v>
      </c>
      <c r="G197" s="44">
        <v>728</v>
      </c>
      <c r="H197" s="72">
        <f>(G197/G185-1)*100</f>
        <v>4.7482014388489313</v>
      </c>
      <c r="I197" s="44">
        <f>J197-L197</f>
        <v>-107</v>
      </c>
      <c r="J197" s="44">
        <v>354</v>
      </c>
      <c r="K197" s="72">
        <f>(J197/J185-1)*100</f>
        <v>-14.077669902912627</v>
      </c>
      <c r="L197" s="44">
        <v>461</v>
      </c>
      <c r="M197" s="72">
        <f>(L197/L185-1)*100</f>
        <v>-9.7847358121330714</v>
      </c>
    </row>
    <row r="198" spans="1:13" ht="18" customHeight="1">
      <c r="A198" s="45" t="s">
        <v>308</v>
      </c>
      <c r="B198" s="97"/>
      <c r="C198" s="3">
        <f t="shared" ref="C198:C208" si="100">D198+I198</f>
        <v>-279</v>
      </c>
      <c r="D198" s="3">
        <f t="shared" ref="D198:D208" si="101">E198-G198</f>
        <v>-106</v>
      </c>
      <c r="E198" s="3">
        <v>863</v>
      </c>
      <c r="F198" s="72">
        <f>(E198/E186-1)*100</f>
        <v>-8.9662447257383917</v>
      </c>
      <c r="G198" s="3">
        <v>969</v>
      </c>
      <c r="H198" s="72">
        <f>(G198/G186-1)*100</f>
        <v>-20.181219110378912</v>
      </c>
      <c r="I198" s="3">
        <f t="shared" ref="I198:I208" si="102">J198-L198</f>
        <v>-173</v>
      </c>
      <c r="J198" s="3">
        <v>347</v>
      </c>
      <c r="K198" s="72">
        <f>(J198/J186-1)*100</f>
        <v>-16.385542168674693</v>
      </c>
      <c r="L198" s="3">
        <v>520</v>
      </c>
      <c r="M198" s="72">
        <f>(L198/L186-1)*100</f>
        <v>-1.3282732447817858</v>
      </c>
    </row>
    <row r="199" spans="1:13" ht="12.75" customHeight="1">
      <c r="A199" s="45" t="s">
        <v>221</v>
      </c>
      <c r="B199" s="97"/>
      <c r="C199" s="3">
        <f t="shared" si="100"/>
        <v>-143</v>
      </c>
      <c r="D199" s="3">
        <f t="shared" si="101"/>
        <v>-26</v>
      </c>
      <c r="E199" s="3">
        <v>1020</v>
      </c>
      <c r="F199" s="72">
        <f t="shared" ref="F199:F208" si="103">(E199/E187-1)*100</f>
        <v>9.2077087794432586</v>
      </c>
      <c r="G199" s="3">
        <v>1046</v>
      </c>
      <c r="H199" s="72">
        <f t="shared" ref="H199:H209" si="104">(G199/G175-1)*100</f>
        <v>-11.129991503823277</v>
      </c>
      <c r="I199" s="3">
        <f t="shared" si="102"/>
        <v>-117</v>
      </c>
      <c r="J199" s="3">
        <v>376</v>
      </c>
      <c r="K199" s="72">
        <f t="shared" ref="K199:K209" si="105">(J199/J187-1)*100</f>
        <v>3.5812672176308569</v>
      </c>
      <c r="L199" s="3">
        <v>493</v>
      </c>
      <c r="M199" s="72">
        <f t="shared" ref="M199:M209" si="106">(L199/L187-1)*100</f>
        <v>-4.0856031128404631</v>
      </c>
    </row>
    <row r="200" spans="1:13">
      <c r="A200" s="45" t="s">
        <v>223</v>
      </c>
      <c r="B200" s="97"/>
      <c r="C200" s="3">
        <f t="shared" si="100"/>
        <v>-730</v>
      </c>
      <c r="D200" s="3">
        <f t="shared" si="101"/>
        <v>-618</v>
      </c>
      <c r="E200" s="3">
        <v>2498</v>
      </c>
      <c r="F200" s="72">
        <f t="shared" si="103"/>
        <v>-11.606510969568296</v>
      </c>
      <c r="G200" s="3">
        <v>3116</v>
      </c>
      <c r="H200" s="72">
        <f t="shared" si="104"/>
        <v>-12.496489750070205</v>
      </c>
      <c r="I200" s="3">
        <f t="shared" si="102"/>
        <v>-112</v>
      </c>
      <c r="J200" s="3">
        <v>384</v>
      </c>
      <c r="K200" s="72">
        <f t="shared" si="105"/>
        <v>-14.28571428571429</v>
      </c>
      <c r="L200" s="3">
        <v>496</v>
      </c>
      <c r="M200" s="72">
        <f t="shared" si="106"/>
        <v>8.0610021786492467</v>
      </c>
    </row>
    <row r="201" spans="1:13">
      <c r="A201" s="45" t="s">
        <v>224</v>
      </c>
      <c r="B201" s="97"/>
      <c r="C201" s="3">
        <f t="shared" si="100"/>
        <v>276</v>
      </c>
      <c r="D201" s="3">
        <f t="shared" si="101"/>
        <v>324</v>
      </c>
      <c r="E201" s="3">
        <v>1998</v>
      </c>
      <c r="F201" s="72">
        <f t="shared" si="103"/>
        <v>26.056782334384863</v>
      </c>
      <c r="G201" s="3">
        <v>1674</v>
      </c>
      <c r="H201" s="72">
        <f t="shared" si="104"/>
        <v>45.060658578856149</v>
      </c>
      <c r="I201" s="3">
        <f t="shared" si="102"/>
        <v>-48</v>
      </c>
      <c r="J201" s="3">
        <v>338</v>
      </c>
      <c r="K201" s="72">
        <f t="shared" si="105"/>
        <v>-11.518324607329845</v>
      </c>
      <c r="L201" s="3">
        <v>386</v>
      </c>
      <c r="M201" s="72">
        <f t="shared" si="106"/>
        <v>-15.164835164835166</v>
      </c>
    </row>
    <row r="202" spans="1:13">
      <c r="A202" s="45" t="s">
        <v>241</v>
      </c>
      <c r="B202" s="97"/>
      <c r="C202" s="3">
        <f t="shared" si="100"/>
        <v>-9</v>
      </c>
      <c r="D202" s="3">
        <f t="shared" si="101"/>
        <v>29</v>
      </c>
      <c r="E202" s="3">
        <v>1081</v>
      </c>
      <c r="F202" s="72">
        <f t="shared" si="103"/>
        <v>17.372421281216077</v>
      </c>
      <c r="G202" s="3">
        <v>1052</v>
      </c>
      <c r="H202" s="72">
        <f t="shared" si="104"/>
        <v>18.202247191011246</v>
      </c>
      <c r="I202" s="3">
        <f t="shared" si="102"/>
        <v>-38</v>
      </c>
      <c r="J202" s="3">
        <v>395</v>
      </c>
      <c r="K202" s="72">
        <f t="shared" si="105"/>
        <v>21.165644171779153</v>
      </c>
      <c r="L202" s="3">
        <v>433</v>
      </c>
      <c r="M202" s="72">
        <f t="shared" si="106"/>
        <v>16.397849462365599</v>
      </c>
    </row>
    <row r="203" spans="1:13">
      <c r="A203" s="45" t="s">
        <v>242</v>
      </c>
      <c r="B203" s="97"/>
      <c r="C203" s="3">
        <f t="shared" si="100"/>
        <v>66</v>
      </c>
      <c r="D203" s="3">
        <f t="shared" si="101"/>
        <v>71</v>
      </c>
      <c r="E203" s="3">
        <v>974</v>
      </c>
      <c r="F203" s="72">
        <f t="shared" si="103"/>
        <v>-12.173128944995494</v>
      </c>
      <c r="G203" s="3">
        <v>903</v>
      </c>
      <c r="H203" s="72">
        <f t="shared" si="104"/>
        <v>-16.000000000000004</v>
      </c>
      <c r="I203" s="3">
        <f t="shared" si="102"/>
        <v>-5</v>
      </c>
      <c r="J203" s="3">
        <v>376</v>
      </c>
      <c r="K203" s="72">
        <f t="shared" si="105"/>
        <v>-5.7644110275689275</v>
      </c>
      <c r="L203" s="3">
        <v>381</v>
      </c>
      <c r="M203" s="72">
        <f t="shared" si="106"/>
        <v>-9.5011876484560549</v>
      </c>
    </row>
    <row r="204" spans="1:13">
      <c r="A204" s="45" t="s">
        <v>243</v>
      </c>
      <c r="B204" s="97"/>
      <c r="C204" s="3">
        <f t="shared" si="100"/>
        <v>-99</v>
      </c>
      <c r="D204" s="3">
        <f t="shared" si="101"/>
        <v>-117</v>
      </c>
      <c r="E204" s="3">
        <v>940</v>
      </c>
      <c r="F204" s="72">
        <f t="shared" si="103"/>
        <v>-5.3373615307150013</v>
      </c>
      <c r="G204" s="3">
        <v>1057</v>
      </c>
      <c r="H204" s="72">
        <f t="shared" si="104"/>
        <v>13.412017167381984</v>
      </c>
      <c r="I204" s="3">
        <f t="shared" si="102"/>
        <v>18</v>
      </c>
      <c r="J204" s="3">
        <v>419</v>
      </c>
      <c r="K204" s="72">
        <f t="shared" si="105"/>
        <v>4.488778054862852</v>
      </c>
      <c r="L204" s="3">
        <v>401</v>
      </c>
      <c r="M204" s="72">
        <f t="shared" si="106"/>
        <v>4.6997389033942572</v>
      </c>
    </row>
    <row r="205" spans="1:13">
      <c r="A205" s="45" t="s">
        <v>244</v>
      </c>
      <c r="B205" s="97"/>
      <c r="C205" s="3">
        <f t="shared" si="100"/>
        <v>-180</v>
      </c>
      <c r="D205" s="3">
        <f t="shared" si="101"/>
        <v>-184</v>
      </c>
      <c r="E205" s="3">
        <v>859</v>
      </c>
      <c r="F205" s="72">
        <f t="shared" si="103"/>
        <v>-25.434027777777779</v>
      </c>
      <c r="G205" s="3">
        <v>1043</v>
      </c>
      <c r="H205" s="72">
        <f t="shared" si="104"/>
        <v>3.063241106719361</v>
      </c>
      <c r="I205" s="3">
        <f t="shared" si="102"/>
        <v>4</v>
      </c>
      <c r="J205" s="3">
        <v>412</v>
      </c>
      <c r="K205" s="72">
        <f t="shared" si="105"/>
        <v>-3.0588235294117694</v>
      </c>
      <c r="L205" s="3">
        <v>408</v>
      </c>
      <c r="M205" s="72">
        <f t="shared" si="106"/>
        <v>0</v>
      </c>
    </row>
    <row r="206" spans="1:13">
      <c r="A206" s="45" t="s">
        <v>245</v>
      </c>
      <c r="B206" s="97"/>
      <c r="C206" s="3">
        <f t="shared" si="100"/>
        <v>-64</v>
      </c>
      <c r="D206" s="3">
        <f t="shared" si="101"/>
        <v>-36</v>
      </c>
      <c r="E206" s="3">
        <v>1020</v>
      </c>
      <c r="F206" s="72">
        <f t="shared" si="103"/>
        <v>-8.1908190819081952</v>
      </c>
      <c r="G206" s="3">
        <v>1056</v>
      </c>
      <c r="H206" s="72">
        <f t="shared" si="104"/>
        <v>-0.65851364063970186</v>
      </c>
      <c r="I206" s="3">
        <f t="shared" si="102"/>
        <v>-28</v>
      </c>
      <c r="J206" s="3">
        <v>369</v>
      </c>
      <c r="K206" s="72">
        <f t="shared" si="105"/>
        <v>-4.8969072164948502</v>
      </c>
      <c r="L206" s="3">
        <v>397</v>
      </c>
      <c r="M206" s="72">
        <f t="shared" si="106"/>
        <v>10.584958217270191</v>
      </c>
    </row>
    <row r="207" spans="1:13">
      <c r="A207" s="45" t="s">
        <v>246</v>
      </c>
      <c r="B207" s="97"/>
      <c r="C207" s="3">
        <f t="shared" si="100"/>
        <v>16</v>
      </c>
      <c r="D207" s="3">
        <f t="shared" si="101"/>
        <v>77</v>
      </c>
      <c r="E207" s="3">
        <v>1010</v>
      </c>
      <c r="F207" s="72">
        <f t="shared" si="103"/>
        <v>7.561235356762519</v>
      </c>
      <c r="G207" s="3">
        <v>933</v>
      </c>
      <c r="H207" s="72">
        <f t="shared" si="104"/>
        <v>1.7448200654307522</v>
      </c>
      <c r="I207" s="3">
        <f t="shared" si="102"/>
        <v>-61</v>
      </c>
      <c r="J207" s="3">
        <v>373</v>
      </c>
      <c r="K207" s="72">
        <f t="shared" si="105"/>
        <v>-11.820330969267134</v>
      </c>
      <c r="L207" s="3">
        <v>434</v>
      </c>
      <c r="M207" s="72">
        <f t="shared" si="106"/>
        <v>4.8309178743961345</v>
      </c>
    </row>
    <row r="208" spans="1:13">
      <c r="A208" s="45" t="s">
        <v>247</v>
      </c>
      <c r="B208" s="97"/>
      <c r="C208" s="3">
        <f t="shared" si="100"/>
        <v>-106</v>
      </c>
      <c r="D208" s="3">
        <f t="shared" si="101"/>
        <v>-30</v>
      </c>
      <c r="E208" s="3">
        <v>765</v>
      </c>
      <c r="F208" s="72">
        <f t="shared" si="103"/>
        <v>-12.371134020618557</v>
      </c>
      <c r="G208" s="3">
        <v>795</v>
      </c>
      <c r="H208" s="72">
        <f t="shared" si="104"/>
        <v>-13.492927094668117</v>
      </c>
      <c r="I208" s="3">
        <f t="shared" si="102"/>
        <v>-76</v>
      </c>
      <c r="J208" s="3">
        <v>327</v>
      </c>
      <c r="K208" s="72">
        <f t="shared" si="105"/>
        <v>-14.84375</v>
      </c>
      <c r="L208" s="3">
        <v>403</v>
      </c>
      <c r="M208" s="72">
        <f t="shared" si="106"/>
        <v>-18.913480885311873</v>
      </c>
    </row>
    <row r="209" spans="1:13">
      <c r="A209" s="45" t="s">
        <v>248</v>
      </c>
      <c r="B209" s="97"/>
      <c r="C209" s="144">
        <f t="shared" ref="C209:C214" si="107">D209+I209</f>
        <v>-245</v>
      </c>
      <c r="D209" s="16">
        <f t="shared" ref="D209:D214" si="108">E209-G209</f>
        <v>-73</v>
      </c>
      <c r="E209" s="16">
        <v>746</v>
      </c>
      <c r="F209" s="72">
        <f t="shared" ref="F209:F214" si="109">(E209/E197-1)*100</f>
        <v>-10.012062726176119</v>
      </c>
      <c r="G209" s="16">
        <v>819</v>
      </c>
      <c r="H209" s="72">
        <f t="shared" si="104"/>
        <v>17.841726618705046</v>
      </c>
      <c r="I209" s="16">
        <f t="shared" ref="I209:I214" si="110">J209-L209</f>
        <v>-172</v>
      </c>
      <c r="J209" s="16">
        <v>361</v>
      </c>
      <c r="K209" s="72">
        <f t="shared" si="105"/>
        <v>1.9774011299435124</v>
      </c>
      <c r="L209" s="16">
        <v>533</v>
      </c>
      <c r="M209" s="72">
        <f t="shared" si="106"/>
        <v>15.618221258134479</v>
      </c>
    </row>
    <row r="210" spans="1:13" ht="17.25" customHeight="1">
      <c r="A210" s="45" t="s">
        <v>360</v>
      </c>
      <c r="B210" s="97"/>
      <c r="C210" s="3">
        <f t="shared" si="107"/>
        <v>-226</v>
      </c>
      <c r="D210" s="3">
        <f t="shared" si="108"/>
        <v>32</v>
      </c>
      <c r="E210" s="3">
        <v>1033</v>
      </c>
      <c r="F210" s="72">
        <f t="shared" si="109"/>
        <v>19.698725376593273</v>
      </c>
      <c r="G210" s="3">
        <v>1001</v>
      </c>
      <c r="H210" s="72">
        <f t="shared" ref="H210:H216" si="111">(G210/G198-1)*100</f>
        <v>3.302373581011353</v>
      </c>
      <c r="I210" s="3">
        <f t="shared" si="110"/>
        <v>-258</v>
      </c>
      <c r="J210" s="3">
        <v>363</v>
      </c>
      <c r="K210" s="72">
        <f t="shared" ref="K210:K216" si="112">(J210/J198-1)*100</f>
        <v>4.6109510086455252</v>
      </c>
      <c r="L210" s="3">
        <v>621</v>
      </c>
      <c r="M210" s="72">
        <f t="shared" ref="M210:M216" si="113">(L210/L198-1)*100</f>
        <v>19.42307692307692</v>
      </c>
    </row>
    <row r="211" spans="1:13" ht="12.75" customHeight="1">
      <c r="A211" s="45" t="s">
        <v>221</v>
      </c>
      <c r="B211" s="97"/>
      <c r="C211" s="3">
        <f t="shared" si="107"/>
        <v>-73</v>
      </c>
      <c r="D211" s="3">
        <f t="shared" si="108"/>
        <v>80</v>
      </c>
      <c r="E211" s="3">
        <v>1140</v>
      </c>
      <c r="F211" s="72">
        <f t="shared" si="109"/>
        <v>11.764705882352944</v>
      </c>
      <c r="G211" s="3">
        <v>1060</v>
      </c>
      <c r="H211" s="72">
        <f t="shared" si="111"/>
        <v>1.3384321223709472</v>
      </c>
      <c r="I211" s="3">
        <f t="shared" si="110"/>
        <v>-153</v>
      </c>
      <c r="J211" s="3">
        <v>344</v>
      </c>
      <c r="K211" s="72">
        <f t="shared" si="112"/>
        <v>-8.5106382978723421</v>
      </c>
      <c r="L211" s="3">
        <v>497</v>
      </c>
      <c r="M211" s="72">
        <f t="shared" si="113"/>
        <v>0.8113590263691739</v>
      </c>
    </row>
    <row r="212" spans="1:13">
      <c r="A212" s="45" t="s">
        <v>223</v>
      </c>
      <c r="B212" s="97"/>
      <c r="C212" s="3">
        <f t="shared" si="107"/>
        <v>-741</v>
      </c>
      <c r="D212" s="3">
        <f t="shared" si="108"/>
        <v>-638</v>
      </c>
      <c r="E212" s="3">
        <v>2954</v>
      </c>
      <c r="F212" s="72">
        <f t="shared" si="109"/>
        <v>18.254603682946357</v>
      </c>
      <c r="G212" s="3">
        <v>3592</v>
      </c>
      <c r="H212" s="72">
        <f t="shared" si="111"/>
        <v>15.275994865211807</v>
      </c>
      <c r="I212" s="3">
        <f t="shared" si="110"/>
        <v>-103</v>
      </c>
      <c r="J212" s="3">
        <v>352</v>
      </c>
      <c r="K212" s="72">
        <f t="shared" si="112"/>
        <v>-8.3333333333333375</v>
      </c>
      <c r="L212" s="3">
        <v>455</v>
      </c>
      <c r="M212" s="72">
        <f t="shared" si="113"/>
        <v>-8.2661290322580623</v>
      </c>
    </row>
    <row r="213" spans="1:13">
      <c r="A213" s="45" t="s">
        <v>224</v>
      </c>
      <c r="B213" s="97"/>
      <c r="C213" s="3">
        <f t="shared" si="107"/>
        <v>34</v>
      </c>
      <c r="D213" s="3">
        <f t="shared" si="108"/>
        <v>138</v>
      </c>
      <c r="E213" s="3">
        <v>1633</v>
      </c>
      <c r="F213" s="72">
        <f t="shared" si="109"/>
        <v>-18.268268268268272</v>
      </c>
      <c r="G213" s="3">
        <v>1495</v>
      </c>
      <c r="H213" s="72">
        <f t="shared" si="111"/>
        <v>-10.69295101553166</v>
      </c>
      <c r="I213" s="3">
        <f t="shared" si="110"/>
        <v>-104</v>
      </c>
      <c r="J213" s="3">
        <v>386</v>
      </c>
      <c r="K213" s="72">
        <f t="shared" si="112"/>
        <v>14.201183431952668</v>
      </c>
      <c r="L213" s="3">
        <v>490</v>
      </c>
      <c r="M213" s="72">
        <f t="shared" si="113"/>
        <v>26.943005181347157</v>
      </c>
    </row>
    <row r="214" spans="1:13">
      <c r="A214" s="45" t="s">
        <v>241</v>
      </c>
      <c r="B214" s="97"/>
      <c r="C214" s="3">
        <f t="shared" si="107"/>
        <v>48</v>
      </c>
      <c r="D214" s="3">
        <f t="shared" si="108"/>
        <v>114</v>
      </c>
      <c r="E214" s="3">
        <v>916</v>
      </c>
      <c r="F214" s="72">
        <f t="shared" si="109"/>
        <v>-15.263644773357999</v>
      </c>
      <c r="G214" s="3">
        <v>802</v>
      </c>
      <c r="H214" s="72">
        <f t="shared" si="111"/>
        <v>-23.764258555133079</v>
      </c>
      <c r="I214" s="3">
        <f t="shared" si="110"/>
        <v>-66</v>
      </c>
      <c r="J214" s="3">
        <v>322</v>
      </c>
      <c r="K214" s="72">
        <f t="shared" si="112"/>
        <v>-18.481012658227847</v>
      </c>
      <c r="L214" s="3">
        <v>388</v>
      </c>
      <c r="M214" s="72">
        <f t="shared" si="113"/>
        <v>-10.39260969976905</v>
      </c>
    </row>
    <row r="215" spans="1:13">
      <c r="A215" s="45" t="s">
        <v>242</v>
      </c>
      <c r="B215" s="97"/>
      <c r="C215" s="204">
        <f t="shared" ref="C215:C220" si="114">D215+I215</f>
        <v>38</v>
      </c>
      <c r="D215" s="204">
        <f t="shared" ref="D215:D220" si="115">E215-G215</f>
        <v>56</v>
      </c>
      <c r="E215" s="204">
        <v>972</v>
      </c>
      <c r="F215" s="96">
        <f t="shared" ref="F215:F220" si="116">(E215/E203-1)*100</f>
        <v>-0.20533880903490509</v>
      </c>
      <c r="G215" s="204">
        <v>916</v>
      </c>
      <c r="H215" s="96">
        <f t="shared" si="111"/>
        <v>1.439645625692143</v>
      </c>
      <c r="I215" s="204">
        <f t="shared" ref="I215:I220" si="117">J215-L215</f>
        <v>-18</v>
      </c>
      <c r="J215" s="204">
        <v>372</v>
      </c>
      <c r="K215" s="96">
        <f t="shared" si="112"/>
        <v>-1.0638297872340385</v>
      </c>
      <c r="L215" s="204">
        <v>390</v>
      </c>
      <c r="M215" s="96">
        <f t="shared" si="113"/>
        <v>2.3622047244094446</v>
      </c>
    </row>
    <row r="216" spans="1:13">
      <c r="A216" s="45" t="s">
        <v>243</v>
      </c>
      <c r="B216" s="97"/>
      <c r="C216" s="204">
        <f t="shared" si="114"/>
        <v>-101</v>
      </c>
      <c r="D216" s="204">
        <f t="shared" si="115"/>
        <v>-81</v>
      </c>
      <c r="E216" s="204">
        <v>1005</v>
      </c>
      <c r="F216" s="96">
        <f t="shared" si="116"/>
        <v>6.9148936170212671</v>
      </c>
      <c r="G216" s="204">
        <v>1086</v>
      </c>
      <c r="H216" s="96">
        <f t="shared" si="111"/>
        <v>2.7436140018921584</v>
      </c>
      <c r="I216" s="204">
        <f t="shared" si="117"/>
        <v>-20</v>
      </c>
      <c r="J216" s="204">
        <v>351</v>
      </c>
      <c r="K216" s="96">
        <f t="shared" si="112"/>
        <v>-16.229116945107403</v>
      </c>
      <c r="L216" s="204">
        <v>371</v>
      </c>
      <c r="M216" s="96">
        <f t="shared" si="113"/>
        <v>-7.4812967581047385</v>
      </c>
    </row>
    <row r="217" spans="1:13">
      <c r="A217" s="45" t="s">
        <v>244</v>
      </c>
      <c r="B217" s="97"/>
      <c r="C217" s="204">
        <f t="shared" si="114"/>
        <v>-96</v>
      </c>
      <c r="D217" s="204">
        <f t="shared" si="115"/>
        <v>-73</v>
      </c>
      <c r="E217" s="204">
        <v>1020</v>
      </c>
      <c r="F217" s="96">
        <f t="shared" si="116"/>
        <v>18.74272409778812</v>
      </c>
      <c r="G217" s="204">
        <v>1093</v>
      </c>
      <c r="H217" s="96">
        <f>(G217/G205-1)*100</f>
        <v>4.7938638542665446</v>
      </c>
      <c r="I217" s="204">
        <f t="shared" si="117"/>
        <v>-23</v>
      </c>
      <c r="J217" s="204">
        <v>383</v>
      </c>
      <c r="K217" s="96">
        <f>(J217/J205-1)*100</f>
        <v>-7.0388349514563071</v>
      </c>
      <c r="L217" s="204">
        <v>406</v>
      </c>
      <c r="M217" s="96">
        <f>(L217/L205-1)*100</f>
        <v>-0.49019607843137081</v>
      </c>
    </row>
    <row r="218" spans="1:13">
      <c r="A218" s="45" t="s">
        <v>245</v>
      </c>
      <c r="B218" s="97"/>
      <c r="C218" s="204">
        <f t="shared" si="114"/>
        <v>-6</v>
      </c>
      <c r="D218" s="204">
        <f t="shared" si="115"/>
        <v>29</v>
      </c>
      <c r="E218" s="204">
        <v>1029</v>
      </c>
      <c r="F218" s="96">
        <f t="shared" si="116"/>
        <v>0.88235294117646745</v>
      </c>
      <c r="G218" s="204">
        <v>1000</v>
      </c>
      <c r="H218" s="96">
        <f>(G218/G206-1)*100</f>
        <v>-5.3030303030302983</v>
      </c>
      <c r="I218" s="204">
        <f t="shared" si="117"/>
        <v>-35</v>
      </c>
      <c r="J218" s="204">
        <v>370</v>
      </c>
      <c r="K218" s="96">
        <f>(J218/J206-1)*100</f>
        <v>0.27100271002709064</v>
      </c>
      <c r="L218" s="204">
        <v>405</v>
      </c>
      <c r="M218" s="96">
        <f>(L218/L206-1)*100</f>
        <v>2.0151133501259411</v>
      </c>
    </row>
    <row r="219" spans="1:13">
      <c r="A219" s="45" t="s">
        <v>246</v>
      </c>
      <c r="B219" s="97"/>
      <c r="C219" s="204">
        <f t="shared" si="114"/>
        <v>6</v>
      </c>
      <c r="D219" s="204">
        <f t="shared" si="115"/>
        <v>110</v>
      </c>
      <c r="E219" s="204">
        <v>1092</v>
      </c>
      <c r="F219" s="96">
        <f t="shared" si="116"/>
        <v>8.118811881188126</v>
      </c>
      <c r="G219" s="204">
        <v>982</v>
      </c>
      <c r="H219" s="96">
        <f>(G219/G207-1)*100</f>
        <v>5.2518756698821001</v>
      </c>
      <c r="I219" s="204">
        <f t="shared" si="117"/>
        <v>-104</v>
      </c>
      <c r="J219" s="204">
        <v>398</v>
      </c>
      <c r="K219" s="96">
        <f>(J219/J207-1)*100</f>
        <v>6.7024128686327122</v>
      </c>
      <c r="L219" s="204">
        <v>502</v>
      </c>
      <c r="M219" s="96">
        <f>(L219/L207-1)*100</f>
        <v>15.668202764976957</v>
      </c>
    </row>
    <row r="220" spans="1:13">
      <c r="A220" s="45" t="s">
        <v>247</v>
      </c>
      <c r="B220" s="97"/>
      <c r="C220" s="204">
        <f t="shared" si="114"/>
        <v>-141</v>
      </c>
      <c r="D220" s="204">
        <f t="shared" si="115"/>
        <v>-29</v>
      </c>
      <c r="E220" s="204">
        <v>903</v>
      </c>
      <c r="F220" s="96">
        <f t="shared" si="116"/>
        <v>18.039215686274513</v>
      </c>
      <c r="G220" s="204">
        <v>932</v>
      </c>
      <c r="H220" s="96">
        <f>(G220/G208-1)*100</f>
        <v>17.232704402515719</v>
      </c>
      <c r="I220" s="204">
        <f t="shared" si="117"/>
        <v>-112</v>
      </c>
      <c r="J220" s="204">
        <v>353</v>
      </c>
      <c r="K220" s="96">
        <f>(J220/J208-1)*100</f>
        <v>7.9510703363914415</v>
      </c>
      <c r="L220" s="204">
        <v>465</v>
      </c>
      <c r="M220" s="96">
        <f>(L220/L208-1)*100</f>
        <v>15.384615384615374</v>
      </c>
    </row>
    <row r="221" spans="1:13">
      <c r="A221" s="45" t="s">
        <v>248</v>
      </c>
      <c r="B221" s="97"/>
      <c r="C221" s="204">
        <f t="shared" ref="C221:C222" si="118">D221+I221</f>
        <v>-254</v>
      </c>
      <c r="D221" s="204">
        <f t="shared" ref="D221:D222" si="119">E221-G221</f>
        <v>-174</v>
      </c>
      <c r="E221" s="204">
        <v>820</v>
      </c>
      <c r="F221" s="96">
        <f t="shared" ref="F221:F222" si="120">(E221/E209-1)*100</f>
        <v>9.919571045576415</v>
      </c>
      <c r="G221" s="204">
        <v>994</v>
      </c>
      <c r="H221" s="96">
        <f t="shared" ref="H221:H222" si="121">(G221/G209-1)*100</f>
        <v>21.367521367521359</v>
      </c>
      <c r="I221" s="204">
        <f t="shared" ref="I221:I222" si="122">J221-L221</f>
        <v>-80</v>
      </c>
      <c r="J221" s="204">
        <v>349</v>
      </c>
      <c r="K221" s="96">
        <f t="shared" ref="K221:K222" si="123">(J221/J209-1)*100</f>
        <v>-3.3240997229916913</v>
      </c>
      <c r="L221" s="204">
        <v>429</v>
      </c>
      <c r="M221" s="96">
        <f t="shared" ref="M221:M222" si="124">(L221/L209-1)*100</f>
        <v>-19.512195121951216</v>
      </c>
    </row>
    <row r="222" spans="1:13" ht="17.25" customHeight="1">
      <c r="A222" s="45" t="s">
        <v>390</v>
      </c>
      <c r="B222" s="97"/>
      <c r="C222" s="204">
        <f t="shared" si="118"/>
        <v>-183</v>
      </c>
      <c r="D222" s="204">
        <f t="shared" si="119"/>
        <v>34</v>
      </c>
      <c r="E222" s="204">
        <v>897</v>
      </c>
      <c r="F222" s="96">
        <f t="shared" si="120"/>
        <v>-13.165537270087125</v>
      </c>
      <c r="G222" s="204">
        <v>863</v>
      </c>
      <c r="H222" s="96">
        <f t="shared" si="121"/>
        <v>-13.786213786213786</v>
      </c>
      <c r="I222" s="204">
        <f t="shared" si="122"/>
        <v>-217</v>
      </c>
      <c r="J222" s="204">
        <v>406</v>
      </c>
      <c r="K222" s="96">
        <f t="shared" si="123"/>
        <v>11.845730027548207</v>
      </c>
      <c r="L222" s="204">
        <v>623</v>
      </c>
      <c r="M222" s="96">
        <f t="shared" si="124"/>
        <v>0.32206119162641045</v>
      </c>
    </row>
    <row r="223" spans="1:13" ht="12.75" customHeight="1">
      <c r="A223" s="45" t="s">
        <v>221</v>
      </c>
      <c r="B223" s="97"/>
      <c r="C223" s="204">
        <f t="shared" ref="C223" si="125">D223+I223</f>
        <v>-173</v>
      </c>
      <c r="D223" s="204">
        <f t="shared" ref="D223" si="126">E223-G223</f>
        <v>21</v>
      </c>
      <c r="E223" s="204">
        <v>924</v>
      </c>
      <c r="F223" s="96">
        <f t="shared" ref="F223" si="127">(E223/E211-1)*100</f>
        <v>-18.947368421052634</v>
      </c>
      <c r="G223" s="204">
        <v>903</v>
      </c>
      <c r="H223" s="96">
        <f t="shared" ref="H223" si="128">(G223/G211-1)*100</f>
        <v>-14.811320754716984</v>
      </c>
      <c r="I223" s="204">
        <f t="shared" ref="I223" si="129">J223-L223</f>
        <v>-194</v>
      </c>
      <c r="J223" s="204">
        <v>319</v>
      </c>
      <c r="K223" s="96">
        <f t="shared" ref="K223" si="130">(J223/J211-1)*100</f>
        <v>-7.2674418604651176</v>
      </c>
      <c r="L223" s="204">
        <v>513</v>
      </c>
      <c r="M223" s="96">
        <f t="shared" ref="M223" si="131">(L223/L211-1)*100</f>
        <v>3.2193158953722323</v>
      </c>
    </row>
    <row r="224" spans="1:13">
      <c r="A224" s="45" t="s">
        <v>223</v>
      </c>
      <c r="B224" s="97"/>
      <c r="C224" s="204">
        <f t="shared" ref="C224" si="132">D224+I224</f>
        <v>-723</v>
      </c>
      <c r="D224" s="204">
        <f t="shared" ref="D224" si="133">E224-G224</f>
        <v>-518</v>
      </c>
      <c r="E224" s="204">
        <v>2438</v>
      </c>
      <c r="F224" s="96">
        <f t="shared" ref="F224" si="134">(E224/E212-1)*100</f>
        <v>-17.467840216655382</v>
      </c>
      <c r="G224" s="204">
        <v>2956</v>
      </c>
      <c r="H224" s="96">
        <f t="shared" ref="H224" si="135">(G224/G212-1)*100</f>
        <v>-17.706013363028951</v>
      </c>
      <c r="I224" s="204">
        <f t="shared" ref="I224" si="136">J224-L224</f>
        <v>-205</v>
      </c>
      <c r="J224" s="204">
        <v>329</v>
      </c>
      <c r="K224" s="96">
        <f t="shared" ref="K224" si="137">(J224/J212-1)*100</f>
        <v>-6.5340909090909065</v>
      </c>
      <c r="L224" s="204">
        <v>534</v>
      </c>
      <c r="M224" s="96">
        <f t="shared" ref="M224" si="138">(L224/L212-1)*100</f>
        <v>17.362637362637368</v>
      </c>
    </row>
    <row r="225" spans="1:13">
      <c r="A225" s="45" t="s">
        <v>224</v>
      </c>
      <c r="B225" s="97"/>
      <c r="C225" s="204">
        <f t="shared" ref="C225" si="139">D225+I225</f>
        <v>141</v>
      </c>
      <c r="D225" s="204">
        <f t="shared" ref="D225" si="140">E225-G225</f>
        <v>303</v>
      </c>
      <c r="E225" s="204">
        <v>2090</v>
      </c>
      <c r="F225" s="96">
        <f t="shared" ref="F225" si="141">(E225/E213-1)*100</f>
        <v>27.985303123086336</v>
      </c>
      <c r="G225" s="204">
        <v>1787</v>
      </c>
      <c r="H225" s="96">
        <f t="shared" ref="H225" si="142">(G225/G213-1)*100</f>
        <v>19.531772575250827</v>
      </c>
      <c r="I225" s="204">
        <f t="shared" ref="I225" si="143">J225-L225</f>
        <v>-162</v>
      </c>
      <c r="J225" s="204">
        <v>275</v>
      </c>
      <c r="K225" s="96">
        <f t="shared" ref="K225" si="144">(J225/J213-1)*100</f>
        <v>-28.756476683937827</v>
      </c>
      <c r="L225" s="204">
        <v>437</v>
      </c>
      <c r="M225" s="96">
        <f t="shared" ref="M225" si="145">(L225/L213-1)*100</f>
        <v>-10.81632653061224</v>
      </c>
    </row>
    <row r="226" spans="1:13">
      <c r="A226" s="45" t="s">
        <v>241</v>
      </c>
      <c r="B226" s="97"/>
      <c r="C226" s="204">
        <f t="shared" ref="C226" si="146">D226+I226</f>
        <v>83</v>
      </c>
      <c r="D226" s="204">
        <f t="shared" ref="D226" si="147">E226-G226</f>
        <v>155</v>
      </c>
      <c r="E226" s="204">
        <v>1182</v>
      </c>
      <c r="F226" s="96">
        <f t="shared" ref="F226" si="148">(E226/E214-1)*100</f>
        <v>29.039301310043662</v>
      </c>
      <c r="G226" s="204">
        <v>1027</v>
      </c>
      <c r="H226" s="96">
        <f t="shared" ref="H226" si="149">(G226/G214-1)*100</f>
        <v>28.05486284289276</v>
      </c>
      <c r="I226" s="204">
        <f t="shared" ref="I226" si="150">J226-L226</f>
        <v>-72</v>
      </c>
      <c r="J226" s="204">
        <v>405</v>
      </c>
      <c r="K226" s="96">
        <f t="shared" ref="K226" si="151">(J226/J214-1)*100</f>
        <v>25.776397515527961</v>
      </c>
      <c r="L226" s="204">
        <v>477</v>
      </c>
      <c r="M226" s="96">
        <f t="shared" ref="M226" si="152">(L226/L214-1)*100</f>
        <v>22.938144329896915</v>
      </c>
    </row>
    <row r="227" spans="1:13">
      <c r="A227" s="45" t="s">
        <v>242</v>
      </c>
      <c r="B227" s="97"/>
      <c r="C227" s="204">
        <f t="shared" ref="C227" si="153">D227+I227</f>
        <v>-140</v>
      </c>
      <c r="D227" s="204">
        <f t="shared" ref="D227" si="154">E227-G227</f>
        <v>-67</v>
      </c>
      <c r="E227" s="204">
        <v>940</v>
      </c>
      <c r="F227" s="96">
        <f t="shared" ref="F227" si="155">(E227/E215-1)*100</f>
        <v>-3.2921810699588439</v>
      </c>
      <c r="G227" s="204">
        <v>1007</v>
      </c>
      <c r="H227" s="96">
        <f t="shared" ref="H227" si="156">(G227/G215-1)*100</f>
        <v>9.9344978165938791</v>
      </c>
      <c r="I227" s="204">
        <f t="shared" ref="I227" si="157">J227-L227</f>
        <v>-73</v>
      </c>
      <c r="J227" s="204">
        <v>310</v>
      </c>
      <c r="K227" s="96">
        <f t="shared" ref="K227" si="158">(J227/J215-1)*100</f>
        <v>-16.666666666666664</v>
      </c>
      <c r="L227" s="204">
        <v>383</v>
      </c>
      <c r="M227" s="96">
        <f t="shared" ref="M227" si="159">(L227/L215-1)*100</f>
        <v>-1.7948717948717996</v>
      </c>
    </row>
    <row r="228" spans="1:13">
      <c r="A228" s="45" t="s">
        <v>243</v>
      </c>
      <c r="B228" s="97"/>
      <c r="C228" s="204">
        <f t="shared" ref="C228:C229" si="160">D228+I228</f>
        <v>-127</v>
      </c>
      <c r="D228" s="204">
        <f t="shared" ref="D228:D229" si="161">E228-G228</f>
        <v>-84</v>
      </c>
      <c r="E228" s="204">
        <v>1020</v>
      </c>
      <c r="F228" s="96">
        <f t="shared" ref="F228:F229" si="162">(E228/E216-1)*100</f>
        <v>1.4925373134328401</v>
      </c>
      <c r="G228" s="204">
        <v>1104</v>
      </c>
      <c r="H228" s="96">
        <f t="shared" ref="H228:H229" si="163">(G228/G216-1)*100</f>
        <v>1.6574585635359185</v>
      </c>
      <c r="I228" s="204">
        <f t="shared" ref="I228:I229" si="164">J228-L228</f>
        <v>-43</v>
      </c>
      <c r="J228" s="204">
        <v>405</v>
      </c>
      <c r="K228" s="96">
        <f t="shared" ref="K228:K229" si="165">(J228/J216-1)*100</f>
        <v>15.384615384615374</v>
      </c>
      <c r="L228" s="204">
        <v>448</v>
      </c>
      <c r="M228" s="96">
        <f t="shared" ref="M228:M229" si="166">(L228/L216-1)*100</f>
        <v>20.75471698113207</v>
      </c>
    </row>
    <row r="229" spans="1:13">
      <c r="A229" s="45" t="s">
        <v>244</v>
      </c>
      <c r="B229" s="97"/>
      <c r="C229" s="204">
        <f t="shared" si="160"/>
        <v>-15</v>
      </c>
      <c r="D229" s="204">
        <f t="shared" si="161"/>
        <v>43</v>
      </c>
      <c r="E229" s="204">
        <v>1165</v>
      </c>
      <c r="F229" s="96">
        <f t="shared" si="162"/>
        <v>14.215686274509798</v>
      </c>
      <c r="G229" s="204">
        <v>1122</v>
      </c>
      <c r="H229" s="96">
        <f t="shared" si="163"/>
        <v>2.653247941445569</v>
      </c>
      <c r="I229" s="204">
        <f t="shared" si="164"/>
        <v>-58</v>
      </c>
      <c r="J229" s="204">
        <v>389</v>
      </c>
      <c r="K229" s="96">
        <f t="shared" si="165"/>
        <v>1.5665796344647598</v>
      </c>
      <c r="L229" s="204">
        <v>447</v>
      </c>
      <c r="M229" s="96">
        <f t="shared" si="166"/>
        <v>10.098522167487678</v>
      </c>
    </row>
    <row r="230" spans="1:13">
      <c r="A230" s="45" t="s">
        <v>245</v>
      </c>
      <c r="B230" s="97"/>
      <c r="C230" s="204">
        <f t="shared" ref="C230" si="167">D230+I230</f>
        <v>-170</v>
      </c>
      <c r="D230" s="204">
        <f t="shared" ref="D230" si="168">E230-G230</f>
        <v>-106</v>
      </c>
      <c r="E230" s="204">
        <v>992</v>
      </c>
      <c r="F230" s="96">
        <f t="shared" ref="F230" si="169">(E230/E218-1)*100</f>
        <v>-3.5957240038872684</v>
      </c>
      <c r="G230" s="204">
        <v>1098</v>
      </c>
      <c r="H230" s="96">
        <f t="shared" ref="H230" si="170">(G230/G218-1)*100</f>
        <v>9.8000000000000078</v>
      </c>
      <c r="I230" s="204">
        <f t="shared" ref="I230" si="171">J230-L230</f>
        <v>-64</v>
      </c>
      <c r="J230" s="204">
        <v>318</v>
      </c>
      <c r="K230" s="96">
        <f t="shared" ref="K230" si="172">(J230/J218-1)*100</f>
        <v>-14.054054054054054</v>
      </c>
      <c r="L230" s="204">
        <v>382</v>
      </c>
      <c r="M230" s="96">
        <f t="shared" ref="M230" si="173">(L230/L218-1)*100</f>
        <v>-5.6790123456790127</v>
      </c>
    </row>
    <row r="231" spans="1:13">
      <c r="A231" s="45" t="s">
        <v>246</v>
      </c>
      <c r="B231" s="97"/>
      <c r="C231" s="204">
        <f t="shared" ref="C231" si="174">D231+I231</f>
        <v>201</v>
      </c>
      <c r="D231" s="204">
        <f t="shared" ref="D231" si="175">E231-G231</f>
        <v>323</v>
      </c>
      <c r="E231" s="204">
        <v>1322</v>
      </c>
      <c r="F231" s="96">
        <f t="shared" ref="F231" si="176">(E231/E219-1)*100</f>
        <v>21.062271062271055</v>
      </c>
      <c r="G231" s="204">
        <v>999</v>
      </c>
      <c r="H231" s="96">
        <f t="shared" ref="H231" si="177">(G231/G219-1)*100</f>
        <v>1.731160896130346</v>
      </c>
      <c r="I231" s="204">
        <f t="shared" ref="I231" si="178">J231-L231</f>
        <v>-122</v>
      </c>
      <c r="J231" s="204">
        <v>361</v>
      </c>
      <c r="K231" s="96">
        <f t="shared" ref="K231" si="179">(J231/J219-1)*100</f>
        <v>-9.2964824120603033</v>
      </c>
      <c r="L231" s="204">
        <v>483</v>
      </c>
      <c r="M231" s="96">
        <f t="shared" ref="M231" si="180">(L231/L219-1)*100</f>
        <v>-3.7848605577689209</v>
      </c>
    </row>
    <row r="232" spans="1:13">
      <c r="A232" s="45" t="s">
        <v>247</v>
      </c>
      <c r="B232" s="97"/>
      <c r="C232" s="212">
        <f t="shared" ref="C232" si="181">D232+I232</f>
        <v>-232</v>
      </c>
      <c r="D232" s="211">
        <f t="shared" ref="D232" si="182">E232-G232</f>
        <v>-44</v>
      </c>
      <c r="E232" s="211">
        <v>866</v>
      </c>
      <c r="F232" s="96">
        <f t="shared" ref="F232" si="183">(E232/E220-1)*100</f>
        <v>-4.0974529346622379</v>
      </c>
      <c r="G232" s="211">
        <v>910</v>
      </c>
      <c r="H232" s="96">
        <f t="shared" ref="H232" si="184">(G232/G220-1)*100</f>
        <v>-2.3605150214592308</v>
      </c>
      <c r="I232" s="211">
        <f t="shared" ref="I232" si="185">J232-L232</f>
        <v>-188</v>
      </c>
      <c r="J232" s="211">
        <v>343</v>
      </c>
      <c r="K232" s="96">
        <f t="shared" ref="K232" si="186">(J232/J220-1)*100</f>
        <v>-2.8328611898016942</v>
      </c>
      <c r="L232" s="211">
        <v>531</v>
      </c>
      <c r="M232" s="96">
        <f t="shared" ref="M232" si="187">(L232/L220-1)*100</f>
        <v>14.193548387096765</v>
      </c>
    </row>
    <row r="233" spans="1:13">
      <c r="A233" s="45" t="s">
        <v>248</v>
      </c>
      <c r="B233" s="97"/>
      <c r="C233" s="212">
        <f t="shared" ref="C233:C234" si="188">D233+I233</f>
        <v>-49</v>
      </c>
      <c r="D233" s="211">
        <f t="shared" ref="D233:D234" si="189">E233-G233</f>
        <v>49</v>
      </c>
      <c r="E233" s="211">
        <v>999</v>
      </c>
      <c r="F233" s="96">
        <f t="shared" ref="F233:F234" si="190">(E233/E221-1)*100</f>
        <v>21.829268292682926</v>
      </c>
      <c r="G233" s="211">
        <v>950</v>
      </c>
      <c r="H233" s="96">
        <f t="shared" ref="H233:H234" si="191">(G233/G221-1)*100</f>
        <v>-4.4265593561368171</v>
      </c>
      <c r="I233" s="211">
        <f t="shared" ref="I233:I234" si="192">J233-L233</f>
        <v>-98</v>
      </c>
      <c r="J233" s="211">
        <v>332</v>
      </c>
      <c r="K233" s="96">
        <f t="shared" ref="K233:K234" si="193">(J233/J221-1)*100</f>
        <v>-4.8710601719197726</v>
      </c>
      <c r="L233" s="211">
        <v>430</v>
      </c>
      <c r="M233" s="96">
        <f t="shared" ref="M233:M234" si="194">(L233/L221-1)*100</f>
        <v>0.23310023310023631</v>
      </c>
    </row>
    <row r="234" spans="1:13" ht="17.25" customHeight="1">
      <c r="A234" s="45" t="s">
        <v>404</v>
      </c>
      <c r="B234" s="97"/>
      <c r="C234" s="204">
        <f t="shared" si="188"/>
        <v>-60</v>
      </c>
      <c r="D234" s="204">
        <f t="shared" si="189"/>
        <v>169</v>
      </c>
      <c r="E234" s="204">
        <v>1096</v>
      </c>
      <c r="F234" s="96">
        <f t="shared" si="190"/>
        <v>22.185061315496093</v>
      </c>
      <c r="G234" s="204">
        <v>927</v>
      </c>
      <c r="H234" s="96">
        <f t="shared" si="191"/>
        <v>7.415990730011579</v>
      </c>
      <c r="I234" s="204">
        <f t="shared" si="192"/>
        <v>-229</v>
      </c>
      <c r="J234" s="204">
        <v>351</v>
      </c>
      <c r="K234" s="96">
        <f t="shared" si="193"/>
        <v>-13.546798029556651</v>
      </c>
      <c r="L234" s="204">
        <v>580</v>
      </c>
      <c r="M234" s="96">
        <f t="shared" si="194"/>
        <v>-6.9020866773675804</v>
      </c>
    </row>
    <row r="235" spans="1:13" ht="12.75" customHeight="1">
      <c r="A235" s="45" t="s">
        <v>221</v>
      </c>
      <c r="B235" s="97"/>
      <c r="C235" s="204">
        <f t="shared" ref="C235" si="195">D235+I235</f>
        <v>-123</v>
      </c>
      <c r="D235" s="204">
        <f t="shared" ref="D235" si="196">E235-G235</f>
        <v>43</v>
      </c>
      <c r="E235" s="204">
        <v>1027</v>
      </c>
      <c r="F235" s="96">
        <f t="shared" ref="F235" si="197">(E235/E223-1)*100</f>
        <v>11.147186147186151</v>
      </c>
      <c r="G235" s="204">
        <v>984</v>
      </c>
      <c r="H235" s="96">
        <f t="shared" ref="H235" si="198">(G235/G223-1)*100</f>
        <v>8.9700996677740896</v>
      </c>
      <c r="I235" s="204">
        <f t="shared" ref="I235" si="199">J235-L235</f>
        <v>-166</v>
      </c>
      <c r="J235" s="204">
        <v>337</v>
      </c>
      <c r="K235" s="96">
        <f t="shared" ref="K235:K240" si="200">(J235/J223-1)*100</f>
        <v>5.6426332288401326</v>
      </c>
      <c r="L235" s="204">
        <v>503</v>
      </c>
      <c r="M235" s="96">
        <f t="shared" ref="M235" si="201">(L235/L223-1)*100</f>
        <v>-1.9493177387914229</v>
      </c>
    </row>
    <row r="236" spans="1:13">
      <c r="A236" s="45" t="s">
        <v>223</v>
      </c>
      <c r="B236" s="97"/>
      <c r="C236" s="204">
        <f t="shared" ref="C236" si="202">D236+I236</f>
        <v>-726</v>
      </c>
      <c r="D236" s="204">
        <f t="shared" ref="D236" si="203">E236-G236</f>
        <v>-574</v>
      </c>
      <c r="E236" s="204">
        <v>2614</v>
      </c>
      <c r="F236" s="96">
        <f t="shared" ref="F236" si="204">(E236/E224-1)*100</f>
        <v>7.2190319934372527</v>
      </c>
      <c r="G236" s="204">
        <v>3188</v>
      </c>
      <c r="H236" s="96">
        <f t="shared" ref="H236" si="205">(G236/G224-1)*100</f>
        <v>7.8484438430311165</v>
      </c>
      <c r="I236" s="204">
        <f t="shared" ref="I236" si="206">J236-L236</f>
        <v>-152</v>
      </c>
      <c r="J236" s="204">
        <v>297</v>
      </c>
      <c r="K236" s="96">
        <f t="shared" si="200"/>
        <v>-9.7264437689969618</v>
      </c>
      <c r="L236" s="204">
        <v>449</v>
      </c>
      <c r="M236" s="96">
        <f t="shared" ref="M236" si="207">(L236/L224-1)*100</f>
        <v>-15.917602996254676</v>
      </c>
    </row>
    <row r="237" spans="1:13">
      <c r="A237" s="45" t="s">
        <v>224</v>
      </c>
      <c r="B237" s="97"/>
      <c r="C237" s="204">
        <f t="shared" ref="C237" si="208">D237+I237</f>
        <v>331</v>
      </c>
      <c r="D237" s="204">
        <f t="shared" ref="D237" si="209">E237-G237</f>
        <v>430</v>
      </c>
      <c r="E237" s="204">
        <v>2260</v>
      </c>
      <c r="F237" s="96">
        <f t="shared" ref="F237" si="210">(E237/E225-1)*100</f>
        <v>8.1339712918660378</v>
      </c>
      <c r="G237" s="204">
        <v>1830</v>
      </c>
      <c r="H237" s="96">
        <f t="shared" ref="H237" si="211">(G237/G225-1)*100</f>
        <v>2.4062674874090639</v>
      </c>
      <c r="I237" s="204">
        <f t="shared" ref="I237" si="212">J237-L237</f>
        <v>-99</v>
      </c>
      <c r="J237" s="204">
        <v>319</v>
      </c>
      <c r="K237" s="96">
        <f t="shared" si="200"/>
        <v>15.999999999999993</v>
      </c>
      <c r="L237" s="204">
        <v>418</v>
      </c>
      <c r="M237" s="96">
        <f t="shared" ref="M237" si="213">(L237/L225-1)*100</f>
        <v>-4.3478260869565188</v>
      </c>
    </row>
    <row r="238" spans="1:13">
      <c r="A238" s="6" t="s">
        <v>411</v>
      </c>
      <c r="B238" s="97"/>
      <c r="C238" s="204">
        <f t="shared" ref="C238" si="214">D238+I238</f>
        <v>-56</v>
      </c>
      <c r="D238" s="204">
        <f t="shared" ref="D238" si="215">E238-G238</f>
        <v>87</v>
      </c>
      <c r="E238" s="204">
        <v>1179</v>
      </c>
      <c r="F238" s="96">
        <f t="shared" ref="F238" si="216">(E238/E226-1)*100</f>
        <v>-0.25380710659897998</v>
      </c>
      <c r="G238" s="204">
        <v>1092</v>
      </c>
      <c r="H238" s="96">
        <f t="shared" ref="H238" si="217">(G238/G226-1)*100</f>
        <v>6.3291139240506222</v>
      </c>
      <c r="I238" s="204">
        <f t="shared" ref="I238" si="218">J238-L238</f>
        <v>-143</v>
      </c>
      <c r="J238" s="204">
        <v>345</v>
      </c>
      <c r="K238" s="96">
        <f t="shared" si="200"/>
        <v>-14.814814814814813</v>
      </c>
      <c r="L238" s="204">
        <v>488</v>
      </c>
      <c r="M238" s="96">
        <f t="shared" ref="M238" si="219">(L238/L226-1)*100</f>
        <v>2.3060796645702375</v>
      </c>
    </row>
    <row r="239" spans="1:13">
      <c r="A239" s="45" t="s">
        <v>242</v>
      </c>
      <c r="B239" s="97"/>
      <c r="C239" s="204">
        <f t="shared" ref="C239" si="220">D239+I239</f>
        <v>-67</v>
      </c>
      <c r="D239" s="204">
        <f t="shared" ref="D239" si="221">E239-G239</f>
        <v>32</v>
      </c>
      <c r="E239" s="204">
        <v>1041</v>
      </c>
      <c r="F239" s="96">
        <f t="shared" ref="F239" si="222">(E239/E227-1)*100</f>
        <v>10.744680851063837</v>
      </c>
      <c r="G239" s="204">
        <v>1009</v>
      </c>
      <c r="H239" s="96">
        <f t="shared" ref="H239" si="223">(G239/G227-1)*100</f>
        <v>0.19860973187686426</v>
      </c>
      <c r="I239" s="204">
        <f t="shared" ref="I239" si="224">J239-L239</f>
        <v>-99</v>
      </c>
      <c r="J239" s="204">
        <v>323</v>
      </c>
      <c r="K239" s="96">
        <f t="shared" si="200"/>
        <v>4.1935483870967794</v>
      </c>
      <c r="L239" s="204">
        <v>422</v>
      </c>
      <c r="M239" s="96">
        <f t="shared" ref="M239" si="225">(L239/L227-1)*100</f>
        <v>10.182767624020883</v>
      </c>
    </row>
    <row r="240" spans="1:13">
      <c r="A240" s="45" t="s">
        <v>243</v>
      </c>
      <c r="B240" s="97"/>
      <c r="C240" s="204">
        <f t="shared" ref="C240" si="226">D240+I240</f>
        <v>6</v>
      </c>
      <c r="D240" s="204">
        <f t="shared" ref="D240" si="227">E240-G240</f>
        <v>8</v>
      </c>
      <c r="E240" s="204">
        <v>1222</v>
      </c>
      <c r="F240" s="96">
        <f t="shared" ref="F240" si="228">(E240/E228-1)*100</f>
        <v>19.803921568627448</v>
      </c>
      <c r="G240" s="204">
        <v>1214</v>
      </c>
      <c r="H240" s="96">
        <f t="shared" ref="H240" si="229">(G240/G228-1)*100</f>
        <v>9.9637681159420399</v>
      </c>
      <c r="I240" s="204">
        <f t="shared" ref="I240" si="230">J240-L240</f>
        <v>-2</v>
      </c>
      <c r="J240" s="204">
        <v>397</v>
      </c>
      <c r="K240" s="96">
        <f t="shared" si="200"/>
        <v>-1.9753086419753041</v>
      </c>
      <c r="L240" s="204">
        <v>399</v>
      </c>
      <c r="M240" s="96">
        <f t="shared" ref="M240" si="231">(L240/L228-1)*100</f>
        <v>-10.9375</v>
      </c>
    </row>
    <row r="241" spans="1:13">
      <c r="A241" s="45" t="s">
        <v>244</v>
      </c>
      <c r="B241" s="97"/>
      <c r="C241" s="204">
        <f t="shared" ref="C241" si="232">D241+I241</f>
        <v>-90</v>
      </c>
      <c r="D241" s="204">
        <f t="shared" ref="D241" si="233">E241-G241</f>
        <v>5</v>
      </c>
      <c r="E241" s="204">
        <v>1121</v>
      </c>
      <c r="F241" s="96">
        <f t="shared" ref="F241" si="234">(E241/E229-1)*100</f>
        <v>-3.7768240343347692</v>
      </c>
      <c r="G241" s="204">
        <v>1116</v>
      </c>
      <c r="H241" s="96">
        <f t="shared" ref="H241" si="235">(G241/G229-1)*100</f>
        <v>-0.53475935828877219</v>
      </c>
      <c r="I241" s="204">
        <f t="shared" ref="I241" si="236">J241-L241</f>
        <v>-95</v>
      </c>
      <c r="J241" s="204">
        <v>355</v>
      </c>
      <c r="K241" s="96">
        <f t="shared" ref="K241" si="237">(J241/J229-1)*100</f>
        <v>-8.7403598971722332</v>
      </c>
      <c r="L241" s="204">
        <v>450</v>
      </c>
      <c r="M241" s="96">
        <f t="shared" ref="M241" si="238">(L241/L229-1)*100</f>
        <v>0.67114093959732557</v>
      </c>
    </row>
    <row r="242" spans="1:13">
      <c r="A242" s="45" t="s">
        <v>245</v>
      </c>
      <c r="B242" s="97"/>
      <c r="C242" s="204">
        <f>D242+I242</f>
        <v>-70</v>
      </c>
      <c r="D242" s="204">
        <f t="shared" ref="D242" si="239">E242-G242</f>
        <v>23</v>
      </c>
      <c r="E242" s="204">
        <v>1094</v>
      </c>
      <c r="F242" s="96">
        <f t="shared" ref="F242" si="240">(E242/E230-1)*100</f>
        <v>10.282258064516125</v>
      </c>
      <c r="G242" s="204">
        <v>1071</v>
      </c>
      <c r="H242" s="96">
        <f t="shared" ref="H242" si="241">(G242/G230-1)*100</f>
        <v>-2.4590163934426257</v>
      </c>
      <c r="I242" s="204">
        <f t="shared" ref="I242" si="242">J242-L242</f>
        <v>-93</v>
      </c>
      <c r="J242" s="204">
        <v>331</v>
      </c>
      <c r="K242" s="96">
        <f t="shared" ref="K242" si="243">(J242/J230-1)*100</f>
        <v>4.088050314465419</v>
      </c>
      <c r="L242" s="204">
        <v>424</v>
      </c>
      <c r="M242" s="96">
        <f t="shared" ref="M242" si="244">(L242/L230-1)*100</f>
        <v>10.994764397905765</v>
      </c>
    </row>
    <row r="243" spans="1:13">
      <c r="A243" s="45" t="s">
        <v>246</v>
      </c>
      <c r="B243" s="97"/>
      <c r="C243" s="204">
        <f>D243+I243</f>
        <v>-75</v>
      </c>
      <c r="D243" s="204">
        <f t="shared" ref="D243" si="245">E243-G243</f>
        <v>56</v>
      </c>
      <c r="E243" s="204">
        <v>1054</v>
      </c>
      <c r="F243" s="96">
        <f t="shared" ref="F243" si="246">(E243/E231-1)*100</f>
        <v>-20.272314674735249</v>
      </c>
      <c r="G243" s="204">
        <v>998</v>
      </c>
      <c r="H243" s="96">
        <f t="shared" ref="H243" si="247">(G243/G231-1)*100</f>
        <v>-0.10010010010009784</v>
      </c>
      <c r="I243" s="204">
        <f t="shared" ref="I243" si="248">J243-L243</f>
        <v>-131</v>
      </c>
      <c r="J243" s="204">
        <v>349</v>
      </c>
      <c r="K243" s="96">
        <f t="shared" ref="K243" si="249">(J243/J231-1)*100</f>
        <v>-3.3240997229916913</v>
      </c>
      <c r="L243" s="204">
        <v>480</v>
      </c>
      <c r="M243" s="96">
        <f t="shared" ref="M243" si="250">(L243/L231-1)*100</f>
        <v>-0.62111801242236142</v>
      </c>
    </row>
    <row r="244" spans="1:13">
      <c r="A244" s="45" t="s">
        <v>247</v>
      </c>
      <c r="B244" s="97"/>
      <c r="C244" s="204">
        <f>D244+I244</f>
        <v>-63</v>
      </c>
      <c r="D244" s="204">
        <f t="shared" ref="D244" si="251">E244-G244</f>
        <v>47</v>
      </c>
      <c r="E244" s="204">
        <v>944</v>
      </c>
      <c r="F244" s="96">
        <f t="shared" ref="F244" si="252">(E244/E232-1)*100</f>
        <v>9.0069284064665069</v>
      </c>
      <c r="G244" s="204">
        <v>897</v>
      </c>
      <c r="H244" s="96">
        <f t="shared" ref="H244" si="253">(G244/G232-1)*100</f>
        <v>-1.4285714285714235</v>
      </c>
      <c r="I244" s="204">
        <f t="shared" ref="I244" si="254">J244-L244</f>
        <v>-110</v>
      </c>
      <c r="J244" s="204">
        <v>358</v>
      </c>
      <c r="K244" s="96">
        <f t="shared" ref="K244" si="255">(J244/J232-1)*100</f>
        <v>4.3731778425655898</v>
      </c>
      <c r="L244" s="204">
        <v>468</v>
      </c>
      <c r="M244" s="96">
        <f t="shared" ref="M244" si="256">(L244/L232-1)*100</f>
        <v>-11.864406779661019</v>
      </c>
    </row>
    <row r="245" spans="1:13">
      <c r="A245" s="45" t="s">
        <v>248</v>
      </c>
      <c r="B245" s="97"/>
      <c r="C245" s="211">
        <f>D245+I245</f>
        <v>-126</v>
      </c>
      <c r="D245" s="211">
        <f t="shared" ref="D245:D256" si="257">E245-G245</f>
        <v>-2</v>
      </c>
      <c r="E245" s="211">
        <v>919</v>
      </c>
      <c r="F245" s="96">
        <f t="shared" ref="F245:F256" si="258">(E245/E233-1)*100</f>
        <v>-8.0080080080080052</v>
      </c>
      <c r="G245" s="211">
        <v>921</v>
      </c>
      <c r="H245" s="96">
        <f t="shared" ref="H245:H256" si="259">(G245/G233-1)*100</f>
        <v>-3.0526315789473735</v>
      </c>
      <c r="I245" s="211">
        <f t="shared" ref="I245:I256" si="260">J245-L245</f>
        <v>-124</v>
      </c>
      <c r="J245" s="211">
        <v>325</v>
      </c>
      <c r="K245" s="96">
        <f t="shared" ref="K245:K256" si="261">(J245/J233-1)*100</f>
        <v>-2.108433734939763</v>
      </c>
      <c r="L245" s="211">
        <v>449</v>
      </c>
      <c r="M245" s="96">
        <f t="shared" ref="M245:M255" si="262">(L245/L233-1)*100</f>
        <v>4.4186046511627941</v>
      </c>
    </row>
    <row r="246" spans="1:13" ht="17.25" customHeight="1">
      <c r="A246" s="45" t="s">
        <v>418</v>
      </c>
      <c r="B246" s="97"/>
      <c r="C246" s="211">
        <f t="shared" ref="C246:C253" si="263">D246+I246</f>
        <v>-195</v>
      </c>
      <c r="D246" s="211">
        <f t="shared" si="257"/>
        <v>88</v>
      </c>
      <c r="E246" s="211">
        <v>1079</v>
      </c>
      <c r="F246" s="96">
        <f t="shared" si="258"/>
        <v>-1.5510948905109512</v>
      </c>
      <c r="G246" s="211">
        <v>991</v>
      </c>
      <c r="H246" s="96">
        <f t="shared" si="259"/>
        <v>6.9039913700107869</v>
      </c>
      <c r="I246" s="211">
        <f t="shared" si="260"/>
        <v>-283</v>
      </c>
      <c r="J246" s="211">
        <v>354</v>
      </c>
      <c r="K246" s="96">
        <f t="shared" si="261"/>
        <v>0.85470085470085166</v>
      </c>
      <c r="L246" s="211">
        <v>637</v>
      </c>
      <c r="M246" s="96">
        <f t="shared" si="262"/>
        <v>9.8275862068965445</v>
      </c>
    </row>
    <row r="247" spans="1:13" ht="12.75" customHeight="1">
      <c r="A247" s="45" t="s">
        <v>221</v>
      </c>
      <c r="B247" s="97"/>
      <c r="C247" s="211">
        <f t="shared" si="263"/>
        <v>-201</v>
      </c>
      <c r="D247" s="211">
        <f t="shared" si="257"/>
        <v>-68</v>
      </c>
      <c r="E247" s="211">
        <v>1026</v>
      </c>
      <c r="F247" s="96">
        <f t="shared" si="258"/>
        <v>-9.7370983446931625E-2</v>
      </c>
      <c r="G247" s="211">
        <v>1094</v>
      </c>
      <c r="H247" s="96">
        <f t="shared" si="259"/>
        <v>11.178861788617889</v>
      </c>
      <c r="I247" s="211">
        <f t="shared" si="260"/>
        <v>-133</v>
      </c>
      <c r="J247" s="211">
        <v>290</v>
      </c>
      <c r="K247" s="96">
        <f t="shared" si="261"/>
        <v>-13.946587537091993</v>
      </c>
      <c r="L247" s="211">
        <v>423</v>
      </c>
      <c r="M247" s="96">
        <f t="shared" si="262"/>
        <v>-15.90457256461233</v>
      </c>
    </row>
    <row r="248" spans="1:13">
      <c r="A248" s="45" t="s">
        <v>223</v>
      </c>
      <c r="B248" s="97"/>
      <c r="C248" s="211">
        <f t="shared" si="263"/>
        <v>-938</v>
      </c>
      <c r="D248" s="211">
        <f t="shared" si="257"/>
        <v>-733</v>
      </c>
      <c r="E248" s="211">
        <v>2609</v>
      </c>
      <c r="F248" s="96">
        <f t="shared" si="258"/>
        <v>-0.19127773527161107</v>
      </c>
      <c r="G248" s="211">
        <v>3342</v>
      </c>
      <c r="H248" s="96">
        <f t="shared" si="259"/>
        <v>4.8306148055206943</v>
      </c>
      <c r="I248" s="211">
        <f t="shared" si="260"/>
        <v>-205</v>
      </c>
      <c r="J248" s="211">
        <v>292</v>
      </c>
      <c r="K248" s="96">
        <f t="shared" si="261"/>
        <v>-1.6835016835016869</v>
      </c>
      <c r="L248" s="211">
        <v>497</v>
      </c>
      <c r="M248" s="96">
        <f t="shared" si="262"/>
        <v>10.690423162583528</v>
      </c>
    </row>
    <row r="249" spans="1:13">
      <c r="A249" s="45" t="s">
        <v>224</v>
      </c>
      <c r="B249" s="97"/>
      <c r="C249" s="211">
        <f t="shared" si="263"/>
        <v>477</v>
      </c>
      <c r="D249" s="211">
        <f t="shared" si="257"/>
        <v>591</v>
      </c>
      <c r="E249" s="211">
        <v>2373</v>
      </c>
      <c r="F249" s="96">
        <f t="shared" si="258"/>
        <v>5.0000000000000044</v>
      </c>
      <c r="G249" s="211">
        <v>1782</v>
      </c>
      <c r="H249" s="96">
        <f t="shared" si="259"/>
        <v>-2.6229508196721318</v>
      </c>
      <c r="I249" s="211">
        <f t="shared" si="260"/>
        <v>-114</v>
      </c>
      <c r="J249" s="211">
        <v>365</v>
      </c>
      <c r="K249" s="96">
        <f t="shared" si="261"/>
        <v>14.420062695924774</v>
      </c>
      <c r="L249" s="211">
        <v>479</v>
      </c>
      <c r="M249" s="96">
        <f t="shared" si="262"/>
        <v>14.593301435406691</v>
      </c>
    </row>
    <row r="250" spans="1:13">
      <c r="A250" s="45" t="s">
        <v>241</v>
      </c>
      <c r="B250" s="97"/>
      <c r="C250" s="211">
        <f t="shared" si="263"/>
        <v>-26</v>
      </c>
      <c r="D250" s="211">
        <f t="shared" si="257"/>
        <v>129</v>
      </c>
      <c r="E250" s="211">
        <v>949</v>
      </c>
      <c r="F250" s="96">
        <f t="shared" si="258"/>
        <v>-19.508057675996604</v>
      </c>
      <c r="G250" s="211">
        <v>820</v>
      </c>
      <c r="H250" s="96">
        <f t="shared" si="259"/>
        <v>-24.908424908424909</v>
      </c>
      <c r="I250" s="211">
        <f t="shared" si="260"/>
        <v>-155</v>
      </c>
      <c r="J250" s="211">
        <v>272</v>
      </c>
      <c r="K250" s="96">
        <f t="shared" si="261"/>
        <v>-21.159420289855071</v>
      </c>
      <c r="L250" s="211">
        <v>427</v>
      </c>
      <c r="M250" s="96">
        <f t="shared" si="262"/>
        <v>-12.5</v>
      </c>
    </row>
    <row r="251" spans="1:13">
      <c r="A251" s="45" t="s">
        <v>242</v>
      </c>
      <c r="B251" s="97"/>
      <c r="C251" s="211">
        <f t="shared" si="263"/>
        <v>11</v>
      </c>
      <c r="D251" s="211">
        <f t="shared" si="257"/>
        <v>109</v>
      </c>
      <c r="E251" s="211">
        <v>1013</v>
      </c>
      <c r="F251" s="96">
        <f t="shared" si="258"/>
        <v>-2.6897214217098897</v>
      </c>
      <c r="G251" s="211">
        <v>904</v>
      </c>
      <c r="H251" s="96">
        <f t="shared" si="259"/>
        <v>-10.406342913776012</v>
      </c>
      <c r="I251" s="211">
        <f t="shared" si="260"/>
        <v>-98</v>
      </c>
      <c r="J251" s="211">
        <v>364</v>
      </c>
      <c r="K251" s="96">
        <f t="shared" si="261"/>
        <v>12.693498452012374</v>
      </c>
      <c r="L251" s="211">
        <v>462</v>
      </c>
      <c r="M251" s="96">
        <f t="shared" si="262"/>
        <v>9.4786729857819996</v>
      </c>
    </row>
    <row r="252" spans="1:13">
      <c r="A252" s="45" t="s">
        <v>243</v>
      </c>
      <c r="B252" s="97"/>
      <c r="C252" s="211">
        <f t="shared" si="263"/>
        <v>-131</v>
      </c>
      <c r="D252" s="211">
        <f t="shared" si="257"/>
        <v>-1</v>
      </c>
      <c r="E252" s="211">
        <v>1085</v>
      </c>
      <c r="F252" s="96">
        <f t="shared" si="258"/>
        <v>-11.211129296235677</v>
      </c>
      <c r="G252" s="211">
        <v>1086</v>
      </c>
      <c r="H252" s="96">
        <f t="shared" si="259"/>
        <v>-10.543657331136735</v>
      </c>
      <c r="I252" s="211">
        <f t="shared" si="260"/>
        <v>-130</v>
      </c>
      <c r="J252" s="211">
        <v>353</v>
      </c>
      <c r="K252" s="96">
        <f t="shared" si="261"/>
        <v>-11.083123425692698</v>
      </c>
      <c r="L252" s="211">
        <v>483</v>
      </c>
      <c r="M252" s="96">
        <f t="shared" si="262"/>
        <v>21.052631578947366</v>
      </c>
    </row>
    <row r="253" spans="1:13">
      <c r="A253" s="45" t="s">
        <v>244</v>
      </c>
      <c r="B253" s="97"/>
      <c r="C253" s="211">
        <f t="shared" si="263"/>
        <v>-55</v>
      </c>
      <c r="D253" s="211">
        <f t="shared" si="257"/>
        <v>2</v>
      </c>
      <c r="E253" s="211">
        <v>996</v>
      </c>
      <c r="F253" s="96">
        <f t="shared" si="258"/>
        <v>-11.150758251561111</v>
      </c>
      <c r="G253" s="211">
        <v>994</v>
      </c>
      <c r="H253" s="96">
        <f t="shared" si="259"/>
        <v>-10.931899641577058</v>
      </c>
      <c r="I253" s="211">
        <f t="shared" si="260"/>
        <v>-57</v>
      </c>
      <c r="J253" s="211">
        <v>347</v>
      </c>
      <c r="K253" s="96">
        <f t="shared" si="261"/>
        <v>-2.2535211267605604</v>
      </c>
      <c r="L253" s="211">
        <v>404</v>
      </c>
      <c r="M253" s="96">
        <f t="shared" si="262"/>
        <v>-10.222222222222221</v>
      </c>
    </row>
    <row r="254" spans="1:13">
      <c r="A254" s="45" t="s">
        <v>245</v>
      </c>
      <c r="B254" s="97"/>
      <c r="C254" s="211">
        <f>D254+I254</f>
        <v>-344</v>
      </c>
      <c r="D254" s="211">
        <f t="shared" si="257"/>
        <v>-205</v>
      </c>
      <c r="E254" s="211">
        <v>867</v>
      </c>
      <c r="F254" s="96">
        <f t="shared" si="258"/>
        <v>-20.749542961608782</v>
      </c>
      <c r="G254" s="211">
        <v>1072</v>
      </c>
      <c r="H254" s="96">
        <f t="shared" si="259"/>
        <v>9.3370681605975392E-2</v>
      </c>
      <c r="I254" s="211">
        <f t="shared" si="260"/>
        <v>-139</v>
      </c>
      <c r="J254" s="211">
        <v>322</v>
      </c>
      <c r="K254" s="96">
        <f t="shared" si="261"/>
        <v>-2.7190332326283984</v>
      </c>
      <c r="L254" s="211">
        <v>461</v>
      </c>
      <c r="M254" s="96">
        <f t="shared" si="262"/>
        <v>8.7264150943396235</v>
      </c>
    </row>
    <row r="255" spans="1:13">
      <c r="A255" s="45" t="s">
        <v>246</v>
      </c>
      <c r="B255" s="97"/>
      <c r="C255" s="211">
        <f>D255+I255</f>
        <v>-30</v>
      </c>
      <c r="D255" s="211">
        <f t="shared" si="257"/>
        <v>109</v>
      </c>
      <c r="E255" s="211">
        <v>1048</v>
      </c>
      <c r="F255" s="96">
        <f t="shared" si="258"/>
        <v>-0.56925996204933993</v>
      </c>
      <c r="G255" s="211">
        <v>939</v>
      </c>
      <c r="H255" s="96">
        <f t="shared" si="259"/>
        <v>-5.9118236472945895</v>
      </c>
      <c r="I255" s="211">
        <f t="shared" si="260"/>
        <v>-139</v>
      </c>
      <c r="J255" s="211">
        <v>359</v>
      </c>
      <c r="K255" s="96">
        <f t="shared" si="261"/>
        <v>2.8653295128939771</v>
      </c>
      <c r="L255" s="211">
        <v>498</v>
      </c>
      <c r="M255" s="96">
        <f t="shared" si="262"/>
        <v>3.7500000000000089</v>
      </c>
    </row>
    <row r="256" spans="1:13">
      <c r="A256" s="45" t="s">
        <v>247</v>
      </c>
      <c r="B256" s="97"/>
      <c r="C256" s="211">
        <f>D256+I256</f>
        <v>-89</v>
      </c>
      <c r="D256" s="211">
        <f t="shared" si="257"/>
        <v>50</v>
      </c>
      <c r="E256" s="211">
        <v>937</v>
      </c>
      <c r="F256" s="96">
        <f t="shared" si="258"/>
        <v>-0.74152542372881713</v>
      </c>
      <c r="G256" s="211">
        <v>887</v>
      </c>
      <c r="H256" s="96">
        <f t="shared" si="259"/>
        <v>-1.1148272017837191</v>
      </c>
      <c r="I256" s="211">
        <f t="shared" si="260"/>
        <v>-139</v>
      </c>
      <c r="J256" s="211">
        <v>339</v>
      </c>
      <c r="K256" s="96">
        <f t="shared" si="261"/>
        <v>-5.307262569832405</v>
      </c>
      <c r="L256" s="211">
        <v>478</v>
      </c>
      <c r="M256" s="96">
        <f>(L256/L244-1)*100</f>
        <v>2.1367521367521292</v>
      </c>
    </row>
    <row r="257" spans="1:13">
      <c r="A257" s="45" t="s">
        <v>248</v>
      </c>
      <c r="B257" s="97"/>
      <c r="C257" s="211">
        <f>D257+I257</f>
        <v>-334</v>
      </c>
      <c r="D257" s="211">
        <f t="shared" ref="D257:D265" si="264">E257-G257</f>
        <v>-88</v>
      </c>
      <c r="E257" s="211">
        <v>972</v>
      </c>
      <c r="F257" s="96">
        <f t="shared" ref="F257:F263" si="265">(E257/E245-1)*100</f>
        <v>5.7671381936887922</v>
      </c>
      <c r="G257" s="211">
        <v>1060</v>
      </c>
      <c r="H257" s="96">
        <f t="shared" ref="H257:H263" si="266">(G257/G245-1)*100</f>
        <v>15.092290988056467</v>
      </c>
      <c r="I257" s="211">
        <f t="shared" ref="I257:I265" si="267">J257-L257</f>
        <v>-246</v>
      </c>
      <c r="J257" s="211">
        <v>291</v>
      </c>
      <c r="K257" s="96">
        <f t="shared" ref="K257:K263" si="268">(J257/J245-1)*100</f>
        <v>-10.461538461538467</v>
      </c>
      <c r="L257" s="211">
        <v>537</v>
      </c>
      <c r="M257" s="96">
        <f t="shared" ref="M257:M263" si="269">(L257/L245-1)*100</f>
        <v>19.599109131403125</v>
      </c>
    </row>
    <row r="258" spans="1:13" ht="17.25" customHeight="1">
      <c r="A258" s="45" t="s">
        <v>424</v>
      </c>
      <c r="B258" s="97"/>
      <c r="C258" s="204">
        <f t="shared" ref="C258:C265" si="270">D258+I258</f>
        <v>-373</v>
      </c>
      <c r="D258" s="204">
        <f t="shared" si="264"/>
        <v>-39</v>
      </c>
      <c r="E258" s="204">
        <v>964</v>
      </c>
      <c r="F258" s="96">
        <f t="shared" si="265"/>
        <v>-10.65801668211307</v>
      </c>
      <c r="G258" s="204">
        <v>1003</v>
      </c>
      <c r="H258" s="96">
        <f t="shared" si="266"/>
        <v>1.2108980827447047</v>
      </c>
      <c r="I258" s="204">
        <f t="shared" si="267"/>
        <v>-334</v>
      </c>
      <c r="J258" s="204">
        <v>318</v>
      </c>
      <c r="K258" s="96">
        <f t="shared" si="268"/>
        <v>-10.169491525423723</v>
      </c>
      <c r="L258" s="204">
        <v>652</v>
      </c>
      <c r="M258" s="96">
        <f t="shared" si="269"/>
        <v>2.3547880690737877</v>
      </c>
    </row>
    <row r="259" spans="1:13" ht="12.75" customHeight="1">
      <c r="A259" s="45" t="s">
        <v>221</v>
      </c>
      <c r="B259" s="97"/>
      <c r="C259" s="204">
        <f t="shared" si="270"/>
        <v>-275</v>
      </c>
      <c r="D259" s="204">
        <f t="shared" si="264"/>
        <v>-65</v>
      </c>
      <c r="E259" s="204">
        <v>980</v>
      </c>
      <c r="F259" s="96">
        <f t="shared" si="265"/>
        <v>-4.4834307992202778</v>
      </c>
      <c r="G259" s="204">
        <v>1045</v>
      </c>
      <c r="H259" s="96">
        <f t="shared" si="266"/>
        <v>-4.4789762340036514</v>
      </c>
      <c r="I259" s="204">
        <f t="shared" si="267"/>
        <v>-210</v>
      </c>
      <c r="J259" s="204">
        <v>294</v>
      </c>
      <c r="K259" s="96">
        <f t="shared" si="268"/>
        <v>1.379310344827589</v>
      </c>
      <c r="L259" s="204">
        <v>504</v>
      </c>
      <c r="M259" s="96">
        <f t="shared" si="269"/>
        <v>19.14893617021276</v>
      </c>
    </row>
    <row r="260" spans="1:13">
      <c r="A260" s="45" t="s">
        <v>223</v>
      </c>
      <c r="B260" s="97"/>
      <c r="C260" s="204">
        <f t="shared" si="270"/>
        <v>-842</v>
      </c>
      <c r="D260" s="204">
        <f t="shared" si="264"/>
        <v>-677</v>
      </c>
      <c r="E260" s="204">
        <v>2492</v>
      </c>
      <c r="F260" s="96">
        <f t="shared" si="265"/>
        <v>-4.4844768110387072</v>
      </c>
      <c r="G260" s="204">
        <v>3169</v>
      </c>
      <c r="H260" s="96">
        <f t="shared" si="266"/>
        <v>-5.1765409934171114</v>
      </c>
      <c r="I260" s="204">
        <f t="shared" si="267"/>
        <v>-165</v>
      </c>
      <c r="J260" s="204">
        <v>339</v>
      </c>
      <c r="K260" s="96">
        <f t="shared" si="268"/>
        <v>16.095890410958912</v>
      </c>
      <c r="L260" s="204">
        <v>504</v>
      </c>
      <c r="M260" s="96">
        <f t="shared" si="269"/>
        <v>1.4084507042253502</v>
      </c>
    </row>
    <row r="261" spans="1:13">
      <c r="A261" s="45" t="s">
        <v>224</v>
      </c>
      <c r="B261" s="97"/>
      <c r="C261" s="204">
        <f t="shared" si="270"/>
        <v>75</v>
      </c>
      <c r="D261" s="204">
        <f t="shared" si="264"/>
        <v>231</v>
      </c>
      <c r="E261" s="204">
        <v>2039</v>
      </c>
      <c r="F261" s="96">
        <f t="shared" si="265"/>
        <v>-14.075010535187527</v>
      </c>
      <c r="G261" s="204">
        <v>1808</v>
      </c>
      <c r="H261" s="96">
        <f t="shared" si="266"/>
        <v>1.4590347923681302</v>
      </c>
      <c r="I261" s="204">
        <f t="shared" si="267"/>
        <v>-156</v>
      </c>
      <c r="J261" s="204">
        <v>323</v>
      </c>
      <c r="K261" s="96">
        <f t="shared" si="268"/>
        <v>-11.506849315068489</v>
      </c>
      <c r="L261" s="204">
        <v>479</v>
      </c>
      <c r="M261" s="96">
        <f>(L261/L249-1)*100</f>
        <v>0</v>
      </c>
    </row>
    <row r="262" spans="1:13">
      <c r="A262" s="45" t="s">
        <v>241</v>
      </c>
      <c r="B262" s="97"/>
      <c r="C262" s="204">
        <f t="shared" si="270"/>
        <v>-274</v>
      </c>
      <c r="D262" s="204">
        <f t="shared" si="264"/>
        <v>-89</v>
      </c>
      <c r="E262" s="204">
        <v>896</v>
      </c>
      <c r="F262" s="96">
        <f t="shared" si="265"/>
        <v>-5.5848261327713367</v>
      </c>
      <c r="G262" s="204">
        <v>985</v>
      </c>
      <c r="H262" s="96">
        <f t="shared" si="266"/>
        <v>20.121951219512191</v>
      </c>
      <c r="I262" s="204">
        <f t="shared" si="267"/>
        <v>-185</v>
      </c>
      <c r="J262" s="204">
        <v>329</v>
      </c>
      <c r="K262" s="96">
        <f t="shared" si="268"/>
        <v>20.955882352941167</v>
      </c>
      <c r="L262" s="204">
        <v>514</v>
      </c>
      <c r="M262" s="96">
        <f t="shared" si="269"/>
        <v>20.374707259953162</v>
      </c>
    </row>
    <row r="263" spans="1:13">
      <c r="A263" s="45" t="s">
        <v>242</v>
      </c>
      <c r="B263" s="97"/>
      <c r="C263" s="204">
        <f t="shared" si="270"/>
        <v>-207</v>
      </c>
      <c r="D263" s="204">
        <f t="shared" si="264"/>
        <v>-66</v>
      </c>
      <c r="E263" s="204">
        <v>938</v>
      </c>
      <c r="F263" s="96">
        <f t="shared" si="265"/>
        <v>-7.4037512339585447</v>
      </c>
      <c r="G263" s="204">
        <v>1004</v>
      </c>
      <c r="H263" s="96">
        <f t="shared" si="266"/>
        <v>11.061946902654874</v>
      </c>
      <c r="I263" s="204">
        <f t="shared" si="267"/>
        <v>-141</v>
      </c>
      <c r="J263" s="204">
        <v>337</v>
      </c>
      <c r="K263" s="96">
        <f t="shared" si="268"/>
        <v>-7.4175824175824134</v>
      </c>
      <c r="L263" s="204">
        <v>478</v>
      </c>
      <c r="M263" s="96">
        <f t="shared" si="269"/>
        <v>3.463203463203457</v>
      </c>
    </row>
    <row r="264" spans="1:13">
      <c r="A264" s="45" t="s">
        <v>243</v>
      </c>
      <c r="B264" s="97"/>
      <c r="C264" s="204">
        <f>D264+I264</f>
        <v>-298</v>
      </c>
      <c r="D264" s="204">
        <f>E264-G264</f>
        <v>-179</v>
      </c>
      <c r="E264" s="204">
        <v>846</v>
      </c>
      <c r="F264" s="96">
        <f t="shared" ref="F264:F269" si="271">(E264/E252-1)*100</f>
        <v>-22.027649769585256</v>
      </c>
      <c r="G264" s="204">
        <v>1025</v>
      </c>
      <c r="H264" s="96">
        <f t="shared" ref="H264:H269" si="272">(G264/G252-1)*100</f>
        <v>-5.6169429097605921</v>
      </c>
      <c r="I264" s="204">
        <f t="shared" ref="I264" si="273">J264-L264</f>
        <v>-119</v>
      </c>
      <c r="J264" s="204">
        <v>309</v>
      </c>
      <c r="K264" s="96">
        <f t="shared" ref="K264:K269" si="274">(J264/J252-1)*100</f>
        <v>-12.464589235127477</v>
      </c>
      <c r="L264" s="204">
        <v>428</v>
      </c>
      <c r="M264" s="96">
        <f t="shared" ref="M264:M269" si="275">(L264/L252-1)*100</f>
        <v>-11.387163561076608</v>
      </c>
    </row>
    <row r="265" spans="1:13">
      <c r="A265" s="45" t="s">
        <v>244</v>
      </c>
      <c r="B265" s="97"/>
      <c r="C265" s="204">
        <f t="shared" si="270"/>
        <v>-242</v>
      </c>
      <c r="D265" s="204">
        <f t="shared" si="264"/>
        <v>-107</v>
      </c>
      <c r="E265" s="204">
        <v>968</v>
      </c>
      <c r="F265" s="96">
        <f t="shared" si="271"/>
        <v>-2.8112449799196804</v>
      </c>
      <c r="G265" s="204">
        <v>1075</v>
      </c>
      <c r="H265" s="96">
        <f t="shared" si="272"/>
        <v>8.1488933601609581</v>
      </c>
      <c r="I265" s="204">
        <f t="shared" si="267"/>
        <v>-135</v>
      </c>
      <c r="J265" s="204">
        <v>336</v>
      </c>
      <c r="K265" s="96">
        <f t="shared" si="274"/>
        <v>-3.1700288184438041</v>
      </c>
      <c r="L265" s="204">
        <v>471</v>
      </c>
      <c r="M265" s="96">
        <f t="shared" si="275"/>
        <v>16.584158415841578</v>
      </c>
    </row>
    <row r="266" spans="1:13">
      <c r="A266" s="45" t="s">
        <v>245</v>
      </c>
      <c r="B266" s="97"/>
      <c r="C266" s="204">
        <f t="shared" ref="C266" si="276">D266+I266</f>
        <v>-197</v>
      </c>
      <c r="D266" s="204">
        <f t="shared" ref="D266" si="277">E266-G266</f>
        <v>-63</v>
      </c>
      <c r="E266" s="204">
        <v>881</v>
      </c>
      <c r="F266" s="96">
        <f t="shared" si="271"/>
        <v>1.6147635524798254</v>
      </c>
      <c r="G266" s="204">
        <v>944</v>
      </c>
      <c r="H266" s="96">
        <f t="shared" si="272"/>
        <v>-11.940298507462687</v>
      </c>
      <c r="I266" s="204">
        <f t="shared" ref="I266" si="278">J266-L266</f>
        <v>-134</v>
      </c>
      <c r="J266" s="204">
        <v>331</v>
      </c>
      <c r="K266" s="96">
        <f t="shared" si="274"/>
        <v>2.7950310559006208</v>
      </c>
      <c r="L266" s="204">
        <v>465</v>
      </c>
      <c r="M266" s="96">
        <f t="shared" si="275"/>
        <v>0.86767895878525625</v>
      </c>
    </row>
    <row r="267" spans="1:13">
      <c r="A267" s="45" t="s">
        <v>246</v>
      </c>
      <c r="B267" s="97"/>
      <c r="C267" s="204">
        <f t="shared" ref="C267" si="279">D267+I267</f>
        <v>-66</v>
      </c>
      <c r="D267" s="204">
        <f t="shared" ref="D267" si="280">E267-G267</f>
        <v>25</v>
      </c>
      <c r="E267" s="204">
        <v>966</v>
      </c>
      <c r="F267" s="96">
        <f t="shared" si="271"/>
        <v>-7.8244274809160297</v>
      </c>
      <c r="G267" s="204">
        <v>941</v>
      </c>
      <c r="H267" s="96">
        <f t="shared" si="272"/>
        <v>0.21299254526092604</v>
      </c>
      <c r="I267" s="204">
        <f t="shared" ref="I267" si="281">J267-L267</f>
        <v>-91</v>
      </c>
      <c r="J267" s="204">
        <v>355</v>
      </c>
      <c r="K267" s="96">
        <f t="shared" si="274"/>
        <v>-1.1142061281337101</v>
      </c>
      <c r="L267" s="204">
        <v>446</v>
      </c>
      <c r="M267" s="96">
        <f t="shared" si="275"/>
        <v>-10.441767068273089</v>
      </c>
    </row>
    <row r="268" spans="1:13">
      <c r="A268" s="45" t="s">
        <v>247</v>
      </c>
      <c r="B268" s="97"/>
      <c r="C268" s="204">
        <f t="shared" ref="C268" si="282">D268+I268</f>
        <v>-184</v>
      </c>
      <c r="D268" s="204">
        <f t="shared" ref="D268" si="283">E268-G268</f>
        <v>-32</v>
      </c>
      <c r="E268" s="204">
        <v>903</v>
      </c>
      <c r="F268" s="96">
        <f t="shared" si="271"/>
        <v>-3.6286019210245435</v>
      </c>
      <c r="G268" s="204">
        <v>935</v>
      </c>
      <c r="H268" s="96">
        <f t="shared" si="272"/>
        <v>5.4114994363021474</v>
      </c>
      <c r="I268" s="204">
        <f t="shared" ref="I268" si="284">J268-L268</f>
        <v>-152</v>
      </c>
      <c r="J268" s="204">
        <v>340</v>
      </c>
      <c r="K268" s="96">
        <f t="shared" si="274"/>
        <v>0.29498525073745618</v>
      </c>
      <c r="L268" s="204">
        <v>492</v>
      </c>
      <c r="M268" s="96">
        <f t="shared" si="275"/>
        <v>2.9288702928870203</v>
      </c>
    </row>
    <row r="269" spans="1:13">
      <c r="A269" s="45" t="s">
        <v>248</v>
      </c>
      <c r="B269" s="97"/>
      <c r="C269" s="204">
        <f t="shared" ref="C269" si="285">D269+I269</f>
        <v>-367</v>
      </c>
      <c r="D269" s="204">
        <f t="shared" ref="D269" si="286">E269-G269</f>
        <v>-195</v>
      </c>
      <c r="E269" s="204">
        <v>847</v>
      </c>
      <c r="F269" s="96">
        <f t="shared" si="271"/>
        <v>-12.860082304526754</v>
      </c>
      <c r="G269" s="204">
        <v>1042</v>
      </c>
      <c r="H269" s="96">
        <f t="shared" si="272"/>
        <v>-1.6981132075471694</v>
      </c>
      <c r="I269" s="204">
        <f t="shared" ref="I269" si="287">J269-L269</f>
        <v>-172</v>
      </c>
      <c r="J269" s="204">
        <v>313</v>
      </c>
      <c r="K269" s="96">
        <f t="shared" si="274"/>
        <v>7.5601374570446689</v>
      </c>
      <c r="L269" s="204">
        <v>485</v>
      </c>
      <c r="M269" s="96">
        <f t="shared" si="275"/>
        <v>-9.6834264432029808</v>
      </c>
    </row>
    <row r="270" spans="1:13" ht="18.649999999999999" customHeight="1">
      <c r="A270" s="45" t="s">
        <v>472</v>
      </c>
      <c r="B270" s="97"/>
      <c r="C270" s="204">
        <f t="shared" ref="C270" si="288">D270+I270</f>
        <v>-339</v>
      </c>
      <c r="D270" s="204">
        <f t="shared" ref="D270" si="289">E270-G270</f>
        <v>-94</v>
      </c>
      <c r="E270" s="204">
        <v>934</v>
      </c>
      <c r="F270" s="96">
        <f t="shared" ref="F270:F275" si="290">(E270/E258-1)*100</f>
        <v>-3.1120331950207469</v>
      </c>
      <c r="G270" s="204">
        <v>1028</v>
      </c>
      <c r="H270" s="96">
        <f t="shared" ref="H270:H275" si="291">(G270/G258-1)*100</f>
        <v>2.4925224327019047</v>
      </c>
      <c r="I270" s="204">
        <f t="shared" ref="I270" si="292">J270-L270</f>
        <v>-245</v>
      </c>
      <c r="J270" s="204">
        <v>336</v>
      </c>
      <c r="K270" s="96">
        <f t="shared" ref="K270:K275" si="293">(J270/J258-1)*100</f>
        <v>5.6603773584905648</v>
      </c>
      <c r="L270" s="204">
        <v>581</v>
      </c>
      <c r="M270" s="96">
        <f t="shared" ref="M270:M275" si="294">(L270/L258-1)*100</f>
        <v>-10.889570552147243</v>
      </c>
    </row>
    <row r="271" spans="1:13">
      <c r="A271" s="45" t="s">
        <v>476</v>
      </c>
      <c r="B271" s="97"/>
      <c r="C271" s="204">
        <f t="shared" ref="C271" si="295">D271+I271</f>
        <v>-400</v>
      </c>
      <c r="D271" s="204">
        <f t="shared" ref="D271" si="296">E271-G271</f>
        <v>-107</v>
      </c>
      <c r="E271" s="204">
        <v>895</v>
      </c>
      <c r="F271" s="96">
        <f t="shared" si="290"/>
        <v>-8.6734693877551052</v>
      </c>
      <c r="G271" s="204">
        <v>1002</v>
      </c>
      <c r="H271" s="96">
        <f t="shared" si="291"/>
        <v>-4.1148325358851707</v>
      </c>
      <c r="I271" s="204">
        <f t="shared" ref="I271" si="297">J271-L271</f>
        <v>-293</v>
      </c>
      <c r="J271" s="204">
        <v>281</v>
      </c>
      <c r="K271" s="96">
        <f t="shared" si="293"/>
        <v>-4.4217687074829986</v>
      </c>
      <c r="L271" s="204">
        <v>574</v>
      </c>
      <c r="M271" s="96">
        <f t="shared" si="294"/>
        <v>13.888888888888884</v>
      </c>
    </row>
    <row r="272" spans="1:13">
      <c r="A272" s="45" t="s">
        <v>1</v>
      </c>
      <c r="B272" s="97"/>
      <c r="C272" s="204">
        <f t="shared" ref="C272" si="298">D272+I272</f>
        <v>-688</v>
      </c>
      <c r="D272" s="204">
        <f t="shared" ref="D272" si="299">E272-G272</f>
        <v>-343</v>
      </c>
      <c r="E272" s="204">
        <v>2779</v>
      </c>
      <c r="F272" s="96">
        <f t="shared" si="290"/>
        <v>11.516853932584258</v>
      </c>
      <c r="G272" s="204">
        <v>3122</v>
      </c>
      <c r="H272" s="96">
        <f t="shared" si="291"/>
        <v>-1.4831177027453402</v>
      </c>
      <c r="I272" s="204">
        <f t="shared" ref="I272" si="300">J272-L272</f>
        <v>-345</v>
      </c>
      <c r="J272" s="204">
        <v>261</v>
      </c>
      <c r="K272" s="96">
        <f t="shared" si="293"/>
        <v>-23.008849557522126</v>
      </c>
      <c r="L272" s="204">
        <v>606</v>
      </c>
      <c r="M272" s="96">
        <f t="shared" si="294"/>
        <v>20.238095238095234</v>
      </c>
    </row>
    <row r="273" spans="1:13">
      <c r="A273" s="45" t="s">
        <v>2</v>
      </c>
      <c r="B273" s="97"/>
      <c r="C273" s="204">
        <f t="shared" ref="C273" si="301">D273+I273</f>
        <v>187</v>
      </c>
      <c r="D273" s="204">
        <f t="shared" ref="D273" si="302">E273-G273</f>
        <v>459</v>
      </c>
      <c r="E273" s="204">
        <v>2219</v>
      </c>
      <c r="F273" s="96">
        <f t="shared" si="290"/>
        <v>8.8278567925453633</v>
      </c>
      <c r="G273" s="204">
        <v>1760</v>
      </c>
      <c r="H273" s="96">
        <f t="shared" si="291"/>
        <v>-2.6548672566371723</v>
      </c>
      <c r="I273" s="204">
        <f t="shared" ref="I273" si="303">J273-L273</f>
        <v>-272</v>
      </c>
      <c r="J273" s="204">
        <v>275</v>
      </c>
      <c r="K273" s="96">
        <f t="shared" si="293"/>
        <v>-14.860681114551088</v>
      </c>
      <c r="L273" s="204">
        <v>547</v>
      </c>
      <c r="M273" s="96">
        <f t="shared" si="294"/>
        <v>14.196242171189976</v>
      </c>
    </row>
    <row r="274" spans="1:13">
      <c r="A274" s="45" t="s">
        <v>3</v>
      </c>
      <c r="B274" s="97"/>
      <c r="C274" s="204">
        <f t="shared" ref="C274" si="304">D274+I274</f>
        <v>130</v>
      </c>
      <c r="D274" s="204">
        <f t="shared" ref="D274" si="305">E274-G274</f>
        <v>302</v>
      </c>
      <c r="E274" s="204">
        <v>1485</v>
      </c>
      <c r="F274" s="96">
        <f t="shared" si="290"/>
        <v>65.736607142857139</v>
      </c>
      <c r="G274" s="204">
        <v>1183</v>
      </c>
      <c r="H274" s="96">
        <f t="shared" si="291"/>
        <v>20.101522842639596</v>
      </c>
      <c r="I274" s="204">
        <f t="shared" ref="I274" si="306">J274-L274</f>
        <v>-172</v>
      </c>
      <c r="J274" s="204">
        <v>315</v>
      </c>
      <c r="K274" s="96">
        <f t="shared" si="293"/>
        <v>-4.2553191489361648</v>
      </c>
      <c r="L274" s="204">
        <v>487</v>
      </c>
      <c r="M274" s="96">
        <f t="shared" si="294"/>
        <v>-5.2529182879377467</v>
      </c>
    </row>
    <row r="275" spans="1:13">
      <c r="A275" s="45" t="s">
        <v>4</v>
      </c>
      <c r="B275" s="97"/>
      <c r="C275" s="204">
        <f t="shared" ref="C275" si="307">D275+I275</f>
        <v>79</v>
      </c>
      <c r="D275" s="204">
        <f t="shared" ref="D275" si="308">E275-G275</f>
        <v>213</v>
      </c>
      <c r="E275" s="204">
        <v>1280</v>
      </c>
      <c r="F275" s="96">
        <f t="shared" si="290"/>
        <v>36.460554371002132</v>
      </c>
      <c r="G275" s="204">
        <v>1067</v>
      </c>
      <c r="H275" s="96">
        <f t="shared" si="291"/>
        <v>6.2749003984063689</v>
      </c>
      <c r="I275" s="204">
        <f t="shared" ref="I275" si="309">J275-L275</f>
        <v>-134</v>
      </c>
      <c r="J275" s="204">
        <v>296</v>
      </c>
      <c r="K275" s="96">
        <f t="shared" si="293"/>
        <v>-12.166172106824924</v>
      </c>
      <c r="L275" s="204">
        <v>430</v>
      </c>
      <c r="M275" s="96">
        <f t="shared" si="294"/>
        <v>-10.041841004184104</v>
      </c>
    </row>
    <row r="276" spans="1:13">
      <c r="A276" s="45" t="s">
        <v>5</v>
      </c>
      <c r="B276" s="97"/>
      <c r="C276" s="204">
        <f t="shared" ref="C276" si="310">D276+I276</f>
        <v>-271</v>
      </c>
      <c r="D276" s="204">
        <f t="shared" ref="D276" si="311">E276-G276</f>
        <v>-74</v>
      </c>
      <c r="E276" s="204">
        <v>1090</v>
      </c>
      <c r="F276" s="96">
        <f t="shared" ref="F276" si="312">(E276/E264-1)*100</f>
        <v>28.841607565011817</v>
      </c>
      <c r="G276" s="204">
        <v>1164</v>
      </c>
      <c r="H276" s="96">
        <f t="shared" ref="H276" si="313">(G276/G264-1)*100</f>
        <v>13.560975609756088</v>
      </c>
      <c r="I276" s="204">
        <f t="shared" ref="I276" si="314">J276-L276</f>
        <v>-197</v>
      </c>
      <c r="J276" s="204">
        <v>285</v>
      </c>
      <c r="K276" s="96">
        <f t="shared" ref="K276" si="315">(J276/J264-1)*100</f>
        <v>-7.7669902912621325</v>
      </c>
      <c r="L276" s="204">
        <v>482</v>
      </c>
      <c r="M276" s="96">
        <f t="shared" ref="M276" si="316">(L276/L264-1)*100</f>
        <v>12.616822429906538</v>
      </c>
    </row>
    <row r="277" spans="1:13">
      <c r="A277" s="45" t="s">
        <v>6</v>
      </c>
      <c r="B277" s="97"/>
      <c r="C277" s="204">
        <f t="shared" ref="C277" si="317">D277+I277</f>
        <v>-222</v>
      </c>
      <c r="D277" s="204">
        <f t="shared" ref="D277" si="318">E277-G277</f>
        <v>-22</v>
      </c>
      <c r="E277" s="204">
        <v>1141</v>
      </c>
      <c r="F277" s="96">
        <f>(E277/E265-1)*100</f>
        <v>17.871900826446275</v>
      </c>
      <c r="G277" s="204">
        <v>1163</v>
      </c>
      <c r="H277" s="96">
        <f t="shared" ref="H277" si="319">(G277/G265-1)*100</f>
        <v>8.1860465116279091</v>
      </c>
      <c r="I277" s="204">
        <f t="shared" ref="I277" si="320">J277-L277</f>
        <v>-200</v>
      </c>
      <c r="J277" s="204">
        <v>351</v>
      </c>
      <c r="K277" s="96">
        <f>(J277/J265-1)*100</f>
        <v>4.4642857142857206</v>
      </c>
      <c r="L277" s="204">
        <v>551</v>
      </c>
      <c r="M277" s="96">
        <f>(L277/L265-1)*100</f>
        <v>16.985138004246281</v>
      </c>
    </row>
    <row r="278" spans="1:13">
      <c r="A278" s="45" t="s">
        <v>7</v>
      </c>
      <c r="B278" s="97"/>
      <c r="C278" s="204">
        <f t="shared" ref="C278" si="321">D278+I278</f>
        <v>-224</v>
      </c>
      <c r="D278" s="204">
        <f t="shared" ref="D278" si="322">E278-G278</f>
        <v>-32</v>
      </c>
      <c r="E278" s="204">
        <v>1016</v>
      </c>
      <c r="F278" s="96">
        <f>(E278/E266-1)*100</f>
        <v>15.323496027241767</v>
      </c>
      <c r="G278" s="204">
        <v>1048</v>
      </c>
      <c r="H278" s="96">
        <f t="shared" ref="H278" si="323">(G278/G266-1)*100</f>
        <v>11.016949152542367</v>
      </c>
      <c r="I278" s="204">
        <f t="shared" ref="I278" si="324">J278-L278</f>
        <v>-192</v>
      </c>
      <c r="J278" s="204">
        <v>322</v>
      </c>
      <c r="K278" s="96">
        <f>(J278/J266-1)*100</f>
        <v>-2.7190332326283984</v>
      </c>
      <c r="L278" s="204">
        <v>514</v>
      </c>
      <c r="M278" s="96">
        <f>(L278/L266-1)*100</f>
        <v>10.537634408602159</v>
      </c>
    </row>
    <row r="279" spans="1:13">
      <c r="A279" s="45" t="s">
        <v>10</v>
      </c>
      <c r="B279" s="97"/>
      <c r="C279" s="204">
        <f t="shared" ref="C279" si="325">D279+I279</f>
        <v>-89</v>
      </c>
      <c r="D279" s="204">
        <f t="shared" ref="D279" si="326">E279-G279</f>
        <v>82</v>
      </c>
      <c r="E279" s="204">
        <v>1052</v>
      </c>
      <c r="F279" s="96">
        <f>(E279/E267-1)*100</f>
        <v>8.902691511387161</v>
      </c>
      <c r="G279" s="204">
        <v>970</v>
      </c>
      <c r="H279" s="96">
        <f t="shared" ref="H279" si="327">(G279/G267-1)*100</f>
        <v>3.0818278427205081</v>
      </c>
      <c r="I279" s="204">
        <f t="shared" ref="I279" si="328">J279-L279</f>
        <v>-171</v>
      </c>
      <c r="J279" s="204">
        <v>319</v>
      </c>
      <c r="K279" s="96">
        <f>(J279/J267-1)*100</f>
        <v>-10.140845070422532</v>
      </c>
      <c r="L279" s="204">
        <v>490</v>
      </c>
      <c r="M279" s="96">
        <f>(L279/L267-1)*100</f>
        <v>9.8654708520179426</v>
      </c>
    </row>
    <row r="280" spans="1:13">
      <c r="A280" s="45" t="s">
        <v>8</v>
      </c>
      <c r="B280" s="97"/>
      <c r="C280" s="204">
        <f>D280+I280</f>
        <v>-242</v>
      </c>
      <c r="D280" s="204">
        <f t="shared" ref="D280" si="329">E280-G280</f>
        <v>-43</v>
      </c>
      <c r="E280" s="204">
        <v>1007</v>
      </c>
      <c r="F280" s="96">
        <f>(E280/E268-1)*100</f>
        <v>11.5171650055371</v>
      </c>
      <c r="G280" s="204">
        <v>1050</v>
      </c>
      <c r="H280" s="96">
        <f t="shared" ref="H280" si="330">(G280/G268-1)*100</f>
        <v>12.299465240641716</v>
      </c>
      <c r="I280" s="204">
        <f t="shared" ref="I280" si="331">J280-L280</f>
        <v>-199</v>
      </c>
      <c r="J280" s="204">
        <v>345</v>
      </c>
      <c r="K280" s="96">
        <f>(J280/J268-1)*100</f>
        <v>1.4705882352941124</v>
      </c>
      <c r="L280" s="204">
        <v>544</v>
      </c>
      <c r="M280" s="96">
        <f>(L280/L268-1)*100</f>
        <v>10.569105691056912</v>
      </c>
    </row>
    <row r="281" spans="1:13">
      <c r="A281" s="45" t="s">
        <v>9</v>
      </c>
      <c r="B281" s="97"/>
      <c r="C281" s="204">
        <f>D281+I281</f>
        <v>-339</v>
      </c>
      <c r="D281" s="204">
        <f t="shared" ref="D281" si="332">E281-G281</f>
        <v>-82</v>
      </c>
      <c r="E281" s="204">
        <v>909</v>
      </c>
      <c r="F281" s="96">
        <f>(E281/E269-1)*100</f>
        <v>7.3199527744982396</v>
      </c>
      <c r="G281" s="204">
        <v>991</v>
      </c>
      <c r="H281" s="96">
        <f t="shared" ref="H281" si="333">(G281/G269-1)*100</f>
        <v>-4.8944337811900223</v>
      </c>
      <c r="I281" s="204">
        <f t="shared" ref="I281" si="334">J281-L281</f>
        <v>-257</v>
      </c>
      <c r="J281" s="204">
        <v>259</v>
      </c>
      <c r="K281" s="96">
        <f>(J281/J269-1)*100</f>
        <v>-17.252396166134186</v>
      </c>
      <c r="L281" s="204">
        <v>516</v>
      </c>
      <c r="M281" s="96">
        <f>(L281/L269-1)*100</f>
        <v>6.3917525773195871</v>
      </c>
    </row>
    <row r="282" spans="1:13" ht="18.5" customHeight="1">
      <c r="A282" s="45" t="s">
        <v>1249</v>
      </c>
      <c r="B282" s="97"/>
      <c r="C282" s="204">
        <f>D282+I282</f>
        <v>-341</v>
      </c>
      <c r="D282" s="204">
        <f>E282-G282</f>
        <v>52</v>
      </c>
      <c r="E282" s="204">
        <v>1026</v>
      </c>
      <c r="F282" s="96">
        <f>(E282/E271-1)*100</f>
        <v>14.63687150837989</v>
      </c>
      <c r="G282" s="204">
        <v>974</v>
      </c>
      <c r="H282" s="96">
        <f>(G282/G271-1)*100</f>
        <v>-2.7944111776447067</v>
      </c>
      <c r="I282" s="204">
        <f>J282-L282</f>
        <v>-393</v>
      </c>
      <c r="J282" s="204">
        <v>344</v>
      </c>
      <c r="K282" s="96">
        <f>(J282/J271-1)*100</f>
        <v>22.419928825622783</v>
      </c>
      <c r="L282" s="204">
        <v>737</v>
      </c>
      <c r="M282" s="96">
        <f>(L282/L271-1)*100</f>
        <v>28.397212543554005</v>
      </c>
    </row>
    <row r="283" spans="1:13">
      <c r="A283" s="45" t="s">
        <v>217</v>
      </c>
      <c r="B283" s="16"/>
      <c r="C283" s="212">
        <v>-236</v>
      </c>
      <c r="D283" s="211">
        <v>25</v>
      </c>
      <c r="E283" s="211">
        <v>1067</v>
      </c>
      <c r="F283" s="96">
        <f t="shared" ref="F283:F293" si="335">(E283/E271-1)*100</f>
        <v>19.217877094972067</v>
      </c>
      <c r="G283" s="211">
        <v>1042</v>
      </c>
      <c r="H283" s="96">
        <f t="shared" ref="H283:H293" si="336">(G283/G271-1)*100</f>
        <v>3.9920159680638667</v>
      </c>
      <c r="I283" s="211">
        <v>-261</v>
      </c>
      <c r="J283" s="211">
        <v>259</v>
      </c>
      <c r="K283" s="96">
        <f t="shared" ref="K283:K293" si="337">(J283/J271-1)*100</f>
        <v>-7.8291814946619187</v>
      </c>
      <c r="L283" s="211">
        <v>520</v>
      </c>
      <c r="M283" s="96">
        <f t="shared" ref="M283:M300" si="338">(L283/L271-1)*100</f>
        <v>-9.4076655052264808</v>
      </c>
    </row>
    <row r="284" spans="1:13">
      <c r="A284" s="45" t="s">
        <v>1253</v>
      </c>
      <c r="B284" s="16"/>
      <c r="C284" s="212">
        <v>-794</v>
      </c>
      <c r="D284" s="211">
        <v>-508</v>
      </c>
      <c r="E284" s="211">
        <v>2720</v>
      </c>
      <c r="F284" s="96">
        <f t="shared" si="335"/>
        <v>-2.1230658510255518</v>
      </c>
      <c r="G284" s="211">
        <v>3228</v>
      </c>
      <c r="H284" s="96">
        <f t="shared" si="336"/>
        <v>3.3952594490711085</v>
      </c>
      <c r="I284" s="211">
        <v>-286</v>
      </c>
      <c r="J284" s="211">
        <v>293</v>
      </c>
      <c r="K284" s="96">
        <f t="shared" si="337"/>
        <v>12.260536398467426</v>
      </c>
      <c r="L284" s="211">
        <v>579</v>
      </c>
      <c r="M284" s="96">
        <f t="shared" si="338"/>
        <v>-4.4554455445544594</v>
      </c>
    </row>
    <row r="285" spans="1:13">
      <c r="A285" s="45" t="s">
        <v>1252</v>
      </c>
      <c r="B285" s="16"/>
      <c r="C285" s="212">
        <v>-168</v>
      </c>
      <c r="D285" s="211">
        <v>40</v>
      </c>
      <c r="E285" s="211">
        <v>1900</v>
      </c>
      <c r="F285" s="96">
        <f t="shared" si="335"/>
        <v>-14.375844975214058</v>
      </c>
      <c r="G285" s="211">
        <v>1860</v>
      </c>
      <c r="H285" s="96">
        <f t="shared" si="336"/>
        <v>5.6818181818181879</v>
      </c>
      <c r="I285" s="211">
        <v>-208</v>
      </c>
      <c r="J285" s="211">
        <v>273</v>
      </c>
      <c r="K285" s="96">
        <f t="shared" si="337"/>
        <v>-0.72727272727273196</v>
      </c>
      <c r="L285" s="211">
        <v>481</v>
      </c>
      <c r="M285" s="96">
        <f t="shared" si="338"/>
        <v>-12.065813528336378</v>
      </c>
    </row>
    <row r="286" spans="1:13">
      <c r="A286" s="45" t="s">
        <v>1261</v>
      </c>
      <c r="B286" s="16"/>
      <c r="C286" s="212">
        <v>-124</v>
      </c>
      <c r="D286" s="211">
        <v>107</v>
      </c>
      <c r="E286" s="211">
        <v>1243</v>
      </c>
      <c r="F286" s="96">
        <f t="shared" si="335"/>
        <v>-16.296296296296298</v>
      </c>
      <c r="G286" s="211">
        <v>1136</v>
      </c>
      <c r="H286" s="96">
        <f t="shared" si="336"/>
        <v>-3.9729501267962819</v>
      </c>
      <c r="I286" s="211">
        <v>-231</v>
      </c>
      <c r="J286" s="211">
        <v>326</v>
      </c>
      <c r="K286" s="96">
        <f t="shared" si="337"/>
        <v>3.4920634920635019</v>
      </c>
      <c r="L286" s="211">
        <v>557</v>
      </c>
      <c r="M286" s="96">
        <f t="shared" si="338"/>
        <v>14.373716632443534</v>
      </c>
    </row>
    <row r="287" spans="1:13">
      <c r="A287" s="45" t="s">
        <v>1267</v>
      </c>
      <c r="B287" s="16"/>
      <c r="C287" s="212">
        <v>-69</v>
      </c>
      <c r="D287" s="211">
        <v>80</v>
      </c>
      <c r="E287" s="211">
        <v>1099</v>
      </c>
      <c r="F287" s="96">
        <f t="shared" si="335"/>
        <v>-14.140624999999996</v>
      </c>
      <c r="G287" s="211">
        <v>1019</v>
      </c>
      <c r="H287" s="96">
        <f t="shared" si="336"/>
        <v>-4.498594189315841</v>
      </c>
      <c r="I287" s="211">
        <v>-149</v>
      </c>
      <c r="J287" s="211">
        <v>269</v>
      </c>
      <c r="K287" s="96">
        <f t="shared" si="337"/>
        <v>-9.1216216216216228</v>
      </c>
      <c r="L287" s="211">
        <v>418</v>
      </c>
      <c r="M287" s="96">
        <f t="shared" si="338"/>
        <v>-2.7906976744186074</v>
      </c>
    </row>
    <row r="288" spans="1:13">
      <c r="A288" s="45" t="s">
        <v>1272</v>
      </c>
      <c r="B288" s="97"/>
      <c r="C288" s="211">
        <v>-150</v>
      </c>
      <c r="D288" s="211">
        <v>-12</v>
      </c>
      <c r="E288" s="211">
        <v>1058</v>
      </c>
      <c r="F288" s="96">
        <f t="shared" si="335"/>
        <v>-2.9357798165137616</v>
      </c>
      <c r="G288" s="211">
        <v>1070</v>
      </c>
      <c r="H288" s="96">
        <f t="shared" si="336"/>
        <v>-8.0756013745704518</v>
      </c>
      <c r="I288" s="211">
        <v>-138</v>
      </c>
      <c r="J288" s="211">
        <v>328</v>
      </c>
      <c r="K288" s="96">
        <f t="shared" si="337"/>
        <v>15.087719298245617</v>
      </c>
      <c r="L288" s="211">
        <v>466</v>
      </c>
      <c r="M288" s="96">
        <f t="shared" si="338"/>
        <v>-3.319502074688796</v>
      </c>
    </row>
    <row r="289" spans="1:13">
      <c r="A289" s="45" t="s">
        <v>1279</v>
      </c>
      <c r="B289" s="97"/>
      <c r="C289" s="211">
        <v>-72</v>
      </c>
      <c r="D289" s="211">
        <v>131</v>
      </c>
      <c r="E289" s="211">
        <v>1173</v>
      </c>
      <c r="F289" s="96">
        <f t="shared" si="335"/>
        <v>2.8045574057844025</v>
      </c>
      <c r="G289" s="211">
        <v>1042</v>
      </c>
      <c r="H289" s="96">
        <f t="shared" si="336"/>
        <v>-10.40412725709372</v>
      </c>
      <c r="I289" s="211">
        <v>-203</v>
      </c>
      <c r="J289" s="211">
        <v>314</v>
      </c>
      <c r="K289" s="96">
        <f t="shared" si="337"/>
        <v>-10.541310541310544</v>
      </c>
      <c r="L289" s="211">
        <v>517</v>
      </c>
      <c r="M289" s="96">
        <f t="shared" si="338"/>
        <v>-6.1705989110707797</v>
      </c>
    </row>
    <row r="290" spans="1:13">
      <c r="A290" s="45" t="s">
        <v>1283</v>
      </c>
      <c r="B290" s="97"/>
      <c r="C290" s="211">
        <v>-92</v>
      </c>
      <c r="D290" s="211">
        <v>44</v>
      </c>
      <c r="E290" s="211">
        <v>1089</v>
      </c>
      <c r="F290" s="96">
        <f t="shared" si="335"/>
        <v>7.1850393700787496</v>
      </c>
      <c r="G290" s="211">
        <v>1045</v>
      </c>
      <c r="H290" s="96">
        <f t="shared" si="336"/>
        <v>-0.28625954198473469</v>
      </c>
      <c r="I290" s="211">
        <v>-136</v>
      </c>
      <c r="J290" s="211">
        <v>320</v>
      </c>
      <c r="K290" s="96">
        <f t="shared" si="337"/>
        <v>-0.62111801242236142</v>
      </c>
      <c r="L290" s="211">
        <v>456</v>
      </c>
      <c r="M290" s="96">
        <f t="shared" si="338"/>
        <v>-11.284046692607008</v>
      </c>
    </row>
    <row r="291" spans="1:13">
      <c r="A291" s="45" t="s">
        <v>1289</v>
      </c>
      <c r="B291" s="97"/>
      <c r="C291" s="211">
        <f t="shared" ref="C291:C301" si="339">D291+I291</f>
        <v>-127</v>
      </c>
      <c r="D291" s="211">
        <f t="shared" ref="D291:D296" si="340">E291-G291</f>
        <v>119</v>
      </c>
      <c r="E291" s="211">
        <v>1165</v>
      </c>
      <c r="F291" s="96">
        <f t="shared" si="335"/>
        <v>10.741444866920148</v>
      </c>
      <c r="G291" s="211">
        <v>1046</v>
      </c>
      <c r="H291" s="96">
        <f t="shared" si="336"/>
        <v>7.8350515463917469</v>
      </c>
      <c r="I291" s="211">
        <f t="shared" ref="I291:I305" si="341">J291-L291</f>
        <v>-246</v>
      </c>
      <c r="J291" s="211">
        <v>291</v>
      </c>
      <c r="K291" s="96">
        <f t="shared" si="337"/>
        <v>-8.7774294670846409</v>
      </c>
      <c r="L291" s="211">
        <v>537</v>
      </c>
      <c r="M291" s="96">
        <f t="shared" si="338"/>
        <v>9.5918367346938815</v>
      </c>
    </row>
    <row r="292" spans="1:13">
      <c r="A292" s="45" t="s">
        <v>8</v>
      </c>
      <c r="B292" s="97"/>
      <c r="C292" s="211">
        <f t="shared" si="339"/>
        <v>-160</v>
      </c>
      <c r="D292" s="211">
        <f t="shared" si="340"/>
        <v>67</v>
      </c>
      <c r="E292" s="211">
        <v>962</v>
      </c>
      <c r="F292" s="96">
        <f t="shared" si="335"/>
        <v>-4.4687189672293908</v>
      </c>
      <c r="G292" s="211">
        <v>895</v>
      </c>
      <c r="H292" s="96">
        <f t="shared" si="336"/>
        <v>-14.761904761904765</v>
      </c>
      <c r="I292" s="211">
        <f t="shared" si="341"/>
        <v>-227</v>
      </c>
      <c r="J292" s="211">
        <v>290</v>
      </c>
      <c r="K292" s="96">
        <f t="shared" si="337"/>
        <v>-15.94202898550725</v>
      </c>
      <c r="L292" s="211">
        <v>517</v>
      </c>
      <c r="M292" s="96">
        <f t="shared" si="338"/>
        <v>-4.9632352941176521</v>
      </c>
    </row>
    <row r="293" spans="1:13">
      <c r="A293" s="45" t="s">
        <v>9</v>
      </c>
      <c r="B293" s="97"/>
      <c r="C293" s="211">
        <f t="shared" si="339"/>
        <v>-242</v>
      </c>
      <c r="D293" s="211">
        <f t="shared" si="340"/>
        <v>23</v>
      </c>
      <c r="E293" s="211">
        <v>967</v>
      </c>
      <c r="F293" s="96">
        <f t="shared" si="335"/>
        <v>6.3806380638063764</v>
      </c>
      <c r="G293" s="211">
        <v>944</v>
      </c>
      <c r="H293" s="96">
        <f t="shared" si="336"/>
        <v>-4.742684157416754</v>
      </c>
      <c r="I293" s="211">
        <f t="shared" si="341"/>
        <v>-265</v>
      </c>
      <c r="J293" s="211">
        <v>266</v>
      </c>
      <c r="K293" s="96">
        <f t="shared" si="337"/>
        <v>2.7027027027026973</v>
      </c>
      <c r="L293" s="211">
        <v>531</v>
      </c>
      <c r="M293" s="96">
        <f t="shared" si="338"/>
        <v>2.9069767441860517</v>
      </c>
    </row>
    <row r="294" spans="1:13" ht="18.5" customHeight="1">
      <c r="A294" s="45" t="s">
        <v>1297</v>
      </c>
      <c r="B294" s="16"/>
      <c r="C294" s="212">
        <f t="shared" si="339"/>
        <v>-309</v>
      </c>
      <c r="D294" s="211">
        <f t="shared" si="340"/>
        <v>70</v>
      </c>
      <c r="E294" s="211">
        <v>1072</v>
      </c>
      <c r="F294" s="96">
        <f t="shared" ref="F294:F305" si="342">(E294/E282-1)*100</f>
        <v>4.4834307992202671</v>
      </c>
      <c r="G294" s="211">
        <v>1002</v>
      </c>
      <c r="H294" s="96">
        <f t="shared" ref="H294:H305" si="343">(G294/G282-1)*100</f>
        <v>2.8747433264887157</v>
      </c>
      <c r="I294" s="211">
        <f t="shared" si="341"/>
        <v>-379</v>
      </c>
      <c r="J294" s="211">
        <v>282</v>
      </c>
      <c r="K294" s="96">
        <f t="shared" ref="K294:K300" si="344">(J294/J282-1)*100</f>
        <v>-18.023255813953487</v>
      </c>
      <c r="L294" s="211">
        <v>661</v>
      </c>
      <c r="M294" s="96">
        <f t="shared" si="338"/>
        <v>-10.312075983717772</v>
      </c>
    </row>
    <row r="295" spans="1:13" ht="11" customHeight="1">
      <c r="A295" s="45" t="s">
        <v>217</v>
      </c>
      <c r="B295" s="16"/>
      <c r="C295" s="212">
        <f t="shared" si="339"/>
        <v>-286</v>
      </c>
      <c r="D295" s="211">
        <f t="shared" si="340"/>
        <v>22</v>
      </c>
      <c r="E295" s="211">
        <v>1120</v>
      </c>
      <c r="F295" s="96">
        <f t="shared" si="342"/>
        <v>4.9671977507029119</v>
      </c>
      <c r="G295" s="211">
        <v>1098</v>
      </c>
      <c r="H295" s="96">
        <f t="shared" si="343"/>
        <v>5.3742802303262893</v>
      </c>
      <c r="I295" s="211">
        <f t="shared" si="341"/>
        <v>-308</v>
      </c>
      <c r="J295" s="211">
        <v>269</v>
      </c>
      <c r="K295" s="96">
        <f t="shared" si="344"/>
        <v>3.8610038610038533</v>
      </c>
      <c r="L295" s="211">
        <v>577</v>
      </c>
      <c r="M295" s="96">
        <f t="shared" si="338"/>
        <v>10.961538461538467</v>
      </c>
    </row>
    <row r="296" spans="1:13" ht="11" customHeight="1">
      <c r="A296" s="45" t="s">
        <v>1318</v>
      </c>
      <c r="B296" s="16"/>
      <c r="C296" s="212">
        <f t="shared" si="339"/>
        <v>-1140</v>
      </c>
      <c r="D296" s="211">
        <f t="shared" si="340"/>
        <v>-831</v>
      </c>
      <c r="E296" s="211">
        <v>2683</v>
      </c>
      <c r="F296" s="96">
        <f t="shared" si="342"/>
        <v>-1.360294117647054</v>
      </c>
      <c r="G296" s="211">
        <v>3514</v>
      </c>
      <c r="H296" s="96">
        <f t="shared" si="343"/>
        <v>8.8599752168525328</v>
      </c>
      <c r="I296" s="211">
        <f t="shared" si="341"/>
        <v>-309</v>
      </c>
      <c r="J296" s="211">
        <v>234</v>
      </c>
      <c r="K296" s="96">
        <f t="shared" si="344"/>
        <v>-20.136518771331058</v>
      </c>
      <c r="L296" s="211">
        <v>543</v>
      </c>
      <c r="M296" s="96">
        <f t="shared" si="338"/>
        <v>-6.2176165803108807</v>
      </c>
    </row>
    <row r="297" spans="1:13" ht="11" customHeight="1">
      <c r="A297" s="45" t="s">
        <v>1330</v>
      </c>
      <c r="B297" s="16"/>
      <c r="C297" s="212">
        <f t="shared" si="339"/>
        <v>180</v>
      </c>
      <c r="D297" s="211">
        <f t="shared" ref="D297:D305" si="345">E297-G297</f>
        <v>411</v>
      </c>
      <c r="E297" s="211">
        <v>2265</v>
      </c>
      <c r="F297" s="96">
        <f t="shared" si="342"/>
        <v>19.21052631578948</v>
      </c>
      <c r="G297" s="211">
        <v>1854</v>
      </c>
      <c r="H297" s="96">
        <f t="shared" si="343"/>
        <v>-0.3225806451612856</v>
      </c>
      <c r="I297" s="211">
        <f t="shared" si="341"/>
        <v>-231</v>
      </c>
      <c r="J297" s="211">
        <v>243</v>
      </c>
      <c r="K297" s="96">
        <f t="shared" si="344"/>
        <v>-10.989010989010994</v>
      </c>
      <c r="L297" s="211">
        <v>474</v>
      </c>
      <c r="M297" s="96">
        <f t="shared" si="338"/>
        <v>-1.4553014553014498</v>
      </c>
    </row>
    <row r="298" spans="1:13" ht="11" customHeight="1">
      <c r="A298" s="45" t="s">
        <v>1336</v>
      </c>
      <c r="B298" s="16"/>
      <c r="C298" s="212">
        <f t="shared" si="339"/>
        <v>-255</v>
      </c>
      <c r="D298" s="211">
        <f t="shared" si="345"/>
        <v>23</v>
      </c>
      <c r="E298" s="211">
        <v>1253</v>
      </c>
      <c r="F298" s="96">
        <f t="shared" si="342"/>
        <v>0.8045052292839916</v>
      </c>
      <c r="G298" s="211">
        <v>1230</v>
      </c>
      <c r="H298" s="96">
        <f t="shared" si="343"/>
        <v>8.2746478873239493</v>
      </c>
      <c r="I298" s="211">
        <f t="shared" si="341"/>
        <v>-278</v>
      </c>
      <c r="J298" s="211">
        <v>291</v>
      </c>
      <c r="K298" s="96">
        <f t="shared" si="344"/>
        <v>-10.73619631901841</v>
      </c>
      <c r="L298" s="211">
        <v>569</v>
      </c>
      <c r="M298" s="96">
        <f t="shared" si="338"/>
        <v>2.1543985637342944</v>
      </c>
    </row>
    <row r="299" spans="1:13" ht="11" customHeight="1">
      <c r="A299" s="45" t="s">
        <v>1339</v>
      </c>
      <c r="B299" s="16"/>
      <c r="C299" s="212">
        <f t="shared" si="339"/>
        <v>-213</v>
      </c>
      <c r="D299" s="211">
        <f t="shared" si="345"/>
        <v>-38</v>
      </c>
      <c r="E299" s="211">
        <v>1003</v>
      </c>
      <c r="F299" s="96">
        <f t="shared" si="342"/>
        <v>-8.7352138307552281</v>
      </c>
      <c r="G299" s="211">
        <v>1041</v>
      </c>
      <c r="H299" s="96">
        <f t="shared" si="343"/>
        <v>2.1589793915603561</v>
      </c>
      <c r="I299" s="211">
        <f t="shared" si="341"/>
        <v>-175</v>
      </c>
      <c r="J299" s="211">
        <v>270</v>
      </c>
      <c r="K299" s="96">
        <f t="shared" si="344"/>
        <v>0.37174721189590088</v>
      </c>
      <c r="L299" s="211">
        <v>445</v>
      </c>
      <c r="M299" s="96">
        <f t="shared" si="338"/>
        <v>6.4593301435406758</v>
      </c>
    </row>
    <row r="300" spans="1:13" ht="11" customHeight="1">
      <c r="A300" s="45" t="s">
        <v>1349</v>
      </c>
      <c r="B300" s="16"/>
      <c r="C300" s="212">
        <f t="shared" si="339"/>
        <v>-125</v>
      </c>
      <c r="D300" s="211">
        <f t="shared" si="345"/>
        <v>85</v>
      </c>
      <c r="E300" s="211">
        <v>1209</v>
      </c>
      <c r="F300" s="96">
        <f t="shared" si="342"/>
        <v>14.272211720226835</v>
      </c>
      <c r="G300" s="211">
        <v>1124</v>
      </c>
      <c r="H300" s="96">
        <f t="shared" si="343"/>
        <v>5.0467289719626107</v>
      </c>
      <c r="I300" s="211">
        <f t="shared" si="341"/>
        <v>-210</v>
      </c>
      <c r="J300" s="211">
        <v>330</v>
      </c>
      <c r="K300" s="96">
        <f t="shared" si="344"/>
        <v>0.60975609756097615</v>
      </c>
      <c r="L300" s="211">
        <v>540</v>
      </c>
      <c r="M300" s="96">
        <f t="shared" si="338"/>
        <v>15.879828326180267</v>
      </c>
    </row>
    <row r="301" spans="1:13" ht="11" customHeight="1">
      <c r="A301" s="45" t="s">
        <v>1354</v>
      </c>
      <c r="B301" s="16"/>
      <c r="C301" s="212">
        <f t="shared" si="339"/>
        <v>-167</v>
      </c>
      <c r="D301" s="211">
        <f t="shared" si="345"/>
        <v>81</v>
      </c>
      <c r="E301" s="211">
        <v>1082</v>
      </c>
      <c r="F301" s="96">
        <f t="shared" si="342"/>
        <v>-7.7578857630008491</v>
      </c>
      <c r="G301" s="211">
        <v>1001</v>
      </c>
      <c r="H301" s="96">
        <f t="shared" si="343"/>
        <v>-3.9347408829174646</v>
      </c>
      <c r="I301" s="211">
        <f t="shared" si="341"/>
        <v>-248</v>
      </c>
      <c r="J301" s="211">
        <v>300</v>
      </c>
      <c r="K301" s="96">
        <f>(J301/J289-1)*100</f>
        <v>-4.4585987261146487</v>
      </c>
      <c r="L301" s="211">
        <v>548</v>
      </c>
      <c r="M301" s="96">
        <f>(L301/L289-1)*100</f>
        <v>5.9961315280464111</v>
      </c>
    </row>
    <row r="302" spans="1:13" ht="11" customHeight="1">
      <c r="A302" s="45" t="s">
        <v>1363</v>
      </c>
      <c r="B302" s="16"/>
      <c r="C302" s="212">
        <f>D302+I302</f>
        <v>-94</v>
      </c>
      <c r="D302" s="211">
        <f t="shared" si="345"/>
        <v>117</v>
      </c>
      <c r="E302" s="211">
        <v>1129</v>
      </c>
      <c r="F302" s="96">
        <f t="shared" si="342"/>
        <v>3.6730945821854988</v>
      </c>
      <c r="G302" s="211">
        <v>1012</v>
      </c>
      <c r="H302" s="96">
        <f t="shared" si="343"/>
        <v>-3.157894736842104</v>
      </c>
      <c r="I302" s="211">
        <f t="shared" si="341"/>
        <v>-211</v>
      </c>
      <c r="J302" s="211">
        <v>250</v>
      </c>
      <c r="K302" s="96">
        <f>(J302/J290-1)*100</f>
        <v>-21.875</v>
      </c>
      <c r="L302" s="211">
        <v>461</v>
      </c>
      <c r="M302" s="96">
        <f>(L302/L290-1)*100</f>
        <v>1.0964912280701844</v>
      </c>
    </row>
    <row r="303" spans="1:13" ht="11" customHeight="1">
      <c r="A303" s="45" t="s">
        <v>1370</v>
      </c>
      <c r="B303" s="16"/>
      <c r="C303" s="212">
        <f t="shared" ref="C303:C305" si="346">D303+I303</f>
        <v>109</v>
      </c>
      <c r="D303" s="211">
        <f t="shared" si="345"/>
        <v>323</v>
      </c>
      <c r="E303" s="211">
        <v>1264</v>
      </c>
      <c r="F303" s="96">
        <f>(E303/E291-1)*100</f>
        <v>8.4978540772532085</v>
      </c>
      <c r="G303" s="211">
        <v>941</v>
      </c>
      <c r="H303" s="96">
        <f t="shared" si="343"/>
        <v>-10.038240917782026</v>
      </c>
      <c r="I303" s="211">
        <f t="shared" si="341"/>
        <v>-214</v>
      </c>
      <c r="J303" s="211">
        <v>367</v>
      </c>
      <c r="K303" s="96">
        <f t="shared" ref="K303:K305" si="347">(J303/J291-1)*100</f>
        <v>26.116838487972505</v>
      </c>
      <c r="L303" s="211">
        <v>581</v>
      </c>
      <c r="M303" s="96">
        <f>(L303/L291-1)*100</f>
        <v>8.1936685288640518</v>
      </c>
    </row>
    <row r="304" spans="1:13" ht="11" customHeight="1">
      <c r="A304" s="45" t="s">
        <v>8</v>
      </c>
      <c r="B304" s="16"/>
      <c r="C304" s="212">
        <f t="shared" si="346"/>
        <v>-199</v>
      </c>
      <c r="D304" s="211">
        <f t="shared" si="345"/>
        <v>110</v>
      </c>
      <c r="E304" s="211">
        <v>981</v>
      </c>
      <c r="F304" s="96">
        <f t="shared" si="342"/>
        <v>1.9750519750519668</v>
      </c>
      <c r="G304" s="211">
        <v>871</v>
      </c>
      <c r="H304" s="96">
        <f t="shared" si="343"/>
        <v>-2.681564245810053</v>
      </c>
      <c r="I304" s="211">
        <f t="shared" si="341"/>
        <v>-309</v>
      </c>
      <c r="J304" s="211">
        <v>248</v>
      </c>
      <c r="K304" s="96">
        <f t="shared" si="347"/>
        <v>-14.482758620689651</v>
      </c>
      <c r="L304" s="211">
        <v>557</v>
      </c>
      <c r="M304" s="96">
        <f>(L304/L292-1)*100</f>
        <v>7.7369439071566681</v>
      </c>
    </row>
    <row r="305" spans="1:13" ht="11" customHeight="1">
      <c r="A305" s="45" t="s">
        <v>9</v>
      </c>
      <c r="B305" s="16"/>
      <c r="C305" s="212">
        <f t="shared" si="346"/>
        <v>-204</v>
      </c>
      <c r="D305" s="211">
        <f t="shared" si="345"/>
        <v>92</v>
      </c>
      <c r="E305" s="211">
        <v>1039</v>
      </c>
      <c r="F305" s="96">
        <f t="shared" si="342"/>
        <v>7.4457083764219334</v>
      </c>
      <c r="G305" s="211">
        <v>947</v>
      </c>
      <c r="H305" s="96">
        <f t="shared" si="343"/>
        <v>0.31779661016948513</v>
      </c>
      <c r="I305" s="211">
        <f t="shared" si="341"/>
        <v>-296</v>
      </c>
      <c r="J305" s="211">
        <v>276</v>
      </c>
      <c r="K305" s="96">
        <f t="shared" si="347"/>
        <v>3.7593984962406068</v>
      </c>
      <c r="L305" s="211">
        <v>572</v>
      </c>
      <c r="M305" s="96">
        <f>(L305/L293-1)*100</f>
        <v>7.7212806026365266</v>
      </c>
    </row>
    <row r="306" spans="1:13">
      <c r="A306" s="57"/>
      <c r="B306" s="17"/>
      <c r="C306" s="208"/>
      <c r="D306" s="208"/>
      <c r="E306" s="208"/>
      <c r="F306" s="189"/>
      <c r="G306" s="208"/>
      <c r="H306" s="189"/>
      <c r="I306" s="208"/>
      <c r="J306" s="208"/>
      <c r="K306" s="189"/>
      <c r="L306" s="208"/>
      <c r="M306" s="189"/>
    </row>
    <row r="307" spans="1:13">
      <c r="A307" s="45"/>
      <c r="B307" s="16"/>
      <c r="C307" s="204"/>
      <c r="D307" s="204"/>
      <c r="E307" s="204"/>
      <c r="F307" s="96"/>
      <c r="G307" s="204"/>
      <c r="H307" s="96"/>
      <c r="I307" s="204"/>
      <c r="J307" s="204"/>
      <c r="K307" s="96"/>
      <c r="L307" s="204"/>
      <c r="M307" s="96"/>
    </row>
    <row r="308" spans="1:13">
      <c r="A308" s="19" t="s">
        <v>1263</v>
      </c>
    </row>
  </sheetData>
  <mergeCells count="11">
    <mergeCell ref="G5:G6"/>
    <mergeCell ref="J4:M4"/>
    <mergeCell ref="J5:J6"/>
    <mergeCell ref="L5:L6"/>
    <mergeCell ref="A1:M1"/>
    <mergeCell ref="D4:D6"/>
    <mergeCell ref="I4:I6"/>
    <mergeCell ref="A4:B6"/>
    <mergeCell ref="C4:C6"/>
    <mergeCell ref="E4:H4"/>
    <mergeCell ref="E5:E6"/>
  </mergeCells>
  <phoneticPr fontId="5"/>
  <pageMargins left="0.41" right="0.28999999999999998" top="0.68" bottom="0.66" header="0.28999999999999998" footer="0.34"/>
  <pageSetup paperSize="9" orientation="portrait" r:id="rId1"/>
  <headerFooter alignWithMargins="0"/>
  <ignoredErrors>
    <ignoredError sqref="K12:L12 G12" formula="1" formulaRange="1"/>
    <ignoredError sqref="H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317"/>
  <sheetViews>
    <sheetView showGridLines="0" zoomScale="120" zoomScaleNormal="120" workbookViewId="0">
      <pane ySplit="6" topLeftCell="A302" activePane="bottomLeft" state="frozen"/>
      <selection activeCell="Q287" sqref="Q287"/>
      <selection pane="bottomLeft" activeCell="A305" sqref="A305"/>
    </sheetView>
  </sheetViews>
  <sheetFormatPr defaultColWidth="6.6328125" defaultRowHeight="11"/>
  <cols>
    <col min="1" max="1" width="10.1796875" style="3" customWidth="1"/>
    <col min="2" max="2" width="2.08984375" style="3" customWidth="1"/>
    <col min="3" max="10" width="9.08984375" style="3" customWidth="1"/>
    <col min="11" max="16384" width="6.6328125" style="3"/>
  </cols>
  <sheetData>
    <row r="1" spans="1:10" ht="25.5" customHeight="1">
      <c r="A1" s="374" t="s">
        <v>105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0" s="1" customFormat="1" ht="30.75" customHeight="1">
      <c r="A2" s="11" t="s">
        <v>115</v>
      </c>
      <c r="B2" s="4"/>
      <c r="C2" s="4"/>
      <c r="D2" s="4"/>
      <c r="E2" s="4"/>
      <c r="F2" s="4"/>
      <c r="G2" s="4"/>
      <c r="H2" s="4"/>
      <c r="I2" s="4"/>
      <c r="J2" s="4"/>
    </row>
    <row r="3" spans="1:10" s="1" customFormat="1" ht="12.75" customHeight="1">
      <c r="C3" s="2"/>
      <c r="G3" s="2"/>
    </row>
    <row r="4" spans="1:10" s="64" customFormat="1" ht="15" customHeight="1">
      <c r="A4" s="378" t="s">
        <v>108</v>
      </c>
      <c r="B4" s="379"/>
      <c r="C4" s="385" t="s">
        <v>165</v>
      </c>
      <c r="D4" s="386"/>
      <c r="E4" s="386"/>
      <c r="F4" s="386"/>
      <c r="G4" s="385" t="s">
        <v>166</v>
      </c>
      <c r="H4" s="386"/>
      <c r="I4" s="386"/>
      <c r="J4" s="386"/>
    </row>
    <row r="5" spans="1:10" ht="15" customHeight="1">
      <c r="A5" s="380"/>
      <c r="B5" s="381"/>
      <c r="C5" s="387" t="s">
        <v>116</v>
      </c>
      <c r="D5" s="62"/>
      <c r="E5" s="387" t="s">
        <v>123</v>
      </c>
      <c r="F5" s="62"/>
      <c r="G5" s="387" t="s">
        <v>116</v>
      </c>
      <c r="H5" s="62"/>
      <c r="I5" s="387" t="s">
        <v>123</v>
      </c>
      <c r="J5" s="66"/>
    </row>
    <row r="6" spans="1:10" ht="15" customHeight="1">
      <c r="A6" s="382"/>
      <c r="B6" s="383"/>
      <c r="C6" s="388"/>
      <c r="D6" s="63" t="s">
        <v>106</v>
      </c>
      <c r="E6" s="388"/>
      <c r="F6" s="63" t="s">
        <v>117</v>
      </c>
      <c r="G6" s="388"/>
      <c r="H6" s="63" t="s">
        <v>106</v>
      </c>
      <c r="I6" s="388"/>
      <c r="J6" s="67" t="s">
        <v>117</v>
      </c>
    </row>
    <row r="7" spans="1:10" ht="5.25" customHeight="1">
      <c r="A7" s="9"/>
      <c r="B7" s="15"/>
      <c r="C7" s="10"/>
      <c r="D7" s="10"/>
      <c r="E7" s="10"/>
      <c r="F7" s="10"/>
      <c r="G7" s="10"/>
      <c r="H7" s="10"/>
      <c r="I7" s="10"/>
      <c r="J7" s="10"/>
    </row>
    <row r="8" spans="1:10" s="64" customFormat="1" ht="15" customHeight="1">
      <c r="A8" s="78" t="s">
        <v>25</v>
      </c>
      <c r="B8" s="79"/>
      <c r="C8" s="85">
        <v>1380.5</v>
      </c>
      <c r="D8" s="23" t="s">
        <v>171</v>
      </c>
      <c r="E8" s="85">
        <v>15.2</v>
      </c>
      <c r="F8" s="23" t="s">
        <v>144</v>
      </c>
      <c r="G8" s="80">
        <v>1249</v>
      </c>
      <c r="H8" s="23" t="s">
        <v>144</v>
      </c>
      <c r="I8" s="85">
        <v>15.4</v>
      </c>
      <c r="J8" s="23" t="s">
        <v>144</v>
      </c>
    </row>
    <row r="9" spans="1:10" s="64" customFormat="1" ht="15" customHeight="1">
      <c r="A9" s="78" t="s">
        <v>26</v>
      </c>
      <c r="B9" s="79"/>
      <c r="C9" s="85">
        <v>1579.5</v>
      </c>
      <c r="D9" s="81">
        <v>14.415067004708447</v>
      </c>
      <c r="E9" s="85">
        <v>16.2</v>
      </c>
      <c r="F9" s="81">
        <v>1</v>
      </c>
      <c r="G9" s="80">
        <v>1506</v>
      </c>
      <c r="H9" s="81">
        <v>20.576461168935147</v>
      </c>
      <c r="I9" s="85">
        <v>16.399999999999999</v>
      </c>
      <c r="J9" s="81">
        <v>0.99999999999999822</v>
      </c>
    </row>
    <row r="10" spans="1:10" s="64" customFormat="1" ht="15" customHeight="1">
      <c r="A10" s="78" t="s">
        <v>90</v>
      </c>
      <c r="B10" s="79"/>
      <c r="C10" s="85">
        <v>753.5</v>
      </c>
      <c r="D10" s="81">
        <v>-52.295030072807847</v>
      </c>
      <c r="E10" s="85">
        <v>15.4</v>
      </c>
      <c r="F10" s="81">
        <v>-0.79999999999999893</v>
      </c>
      <c r="G10" s="80">
        <v>538</v>
      </c>
      <c r="H10" s="81">
        <v>-64.276228419654714</v>
      </c>
      <c r="I10" s="85">
        <v>15.6</v>
      </c>
      <c r="J10" s="81">
        <v>-0.79999999999999893</v>
      </c>
    </row>
    <row r="11" spans="1:10" s="64" customFormat="1" ht="15" customHeight="1">
      <c r="A11" s="78" t="s">
        <v>97</v>
      </c>
      <c r="B11" s="79"/>
      <c r="C11" s="85">
        <v>1404.5</v>
      </c>
      <c r="D11" s="81">
        <v>86.396814863968146</v>
      </c>
      <c r="E11" s="85">
        <v>15.5</v>
      </c>
      <c r="F11" s="81">
        <v>9.9999999999999645E-2</v>
      </c>
      <c r="G11" s="80">
        <v>1051</v>
      </c>
      <c r="H11" s="81">
        <v>95.353159851301101</v>
      </c>
      <c r="I11" s="85">
        <v>15.5</v>
      </c>
      <c r="J11" s="81">
        <v>-9.9999999999999645E-2</v>
      </c>
    </row>
    <row r="12" spans="1:10" s="64" customFormat="1" ht="15" customHeight="1">
      <c r="A12" s="78" t="s">
        <v>170</v>
      </c>
      <c r="B12" s="79"/>
      <c r="C12" s="85">
        <f>SUM(C90:C101)</f>
        <v>1038.5</v>
      </c>
      <c r="D12" s="81">
        <f t="shared" ref="D12:D18" si="0">(C12/C11-1)*100</f>
        <v>-26.059095763616945</v>
      </c>
      <c r="E12" s="85">
        <f>AVERAGE(E90:E101)</f>
        <v>15.949999999999998</v>
      </c>
      <c r="F12" s="81">
        <f t="shared" ref="F12:F18" si="1">E12-E11</f>
        <v>0.44999999999999751</v>
      </c>
      <c r="G12" s="80">
        <f>SUM(G90:G101)</f>
        <v>837</v>
      </c>
      <c r="H12" s="81">
        <f t="shared" ref="H12:H18" si="2">(G12/G11-1)*100</f>
        <v>-20.361560418648907</v>
      </c>
      <c r="I12" s="85">
        <f>AVERAGE(I90:I101)</f>
        <v>15.883333333333333</v>
      </c>
      <c r="J12" s="81">
        <f t="shared" ref="J12:J18" si="3">I12-I11</f>
        <v>0.38333333333333286</v>
      </c>
    </row>
    <row r="13" spans="1:10" s="64" customFormat="1" ht="15" customHeight="1">
      <c r="A13" s="78" t="s">
        <v>206</v>
      </c>
      <c r="B13" s="79"/>
      <c r="C13" s="85">
        <f>SUM(C102:C113)</f>
        <v>1020</v>
      </c>
      <c r="D13" s="81">
        <f t="shared" si="0"/>
        <v>-1.7814155031295131</v>
      </c>
      <c r="E13" s="85">
        <f>AVERAGE(E102:E113)</f>
        <v>15.566666666666665</v>
      </c>
      <c r="F13" s="81">
        <f t="shared" si="1"/>
        <v>-0.38333333333333286</v>
      </c>
      <c r="G13" s="80">
        <f>SUM(G102:G113)</f>
        <v>1031.5</v>
      </c>
      <c r="H13" s="81">
        <f t="shared" si="2"/>
        <v>23.237753882915179</v>
      </c>
      <c r="I13" s="85">
        <f>AVERAGE(I102:I113)</f>
        <v>15.5</v>
      </c>
      <c r="J13" s="81">
        <f t="shared" si="3"/>
        <v>-0.38333333333333286</v>
      </c>
    </row>
    <row r="14" spans="1:10" s="64" customFormat="1" ht="15" customHeight="1">
      <c r="A14" s="78" t="s">
        <v>212</v>
      </c>
      <c r="B14" s="79"/>
      <c r="C14" s="85">
        <f>SUM(C114:C125)</f>
        <v>1290.5</v>
      </c>
      <c r="D14" s="81">
        <f t="shared" si="0"/>
        <v>26.519607843137251</v>
      </c>
      <c r="E14" s="85">
        <f>AVERAGE(E114:E125)</f>
        <v>15.575000000000001</v>
      </c>
      <c r="F14" s="81">
        <f t="shared" si="1"/>
        <v>8.3333333333364124E-3</v>
      </c>
      <c r="G14" s="80">
        <f>SUM(G114:G125)</f>
        <v>1107.5</v>
      </c>
      <c r="H14" s="81">
        <f t="shared" si="2"/>
        <v>7.3679108095007217</v>
      </c>
      <c r="I14" s="85">
        <f>AVERAGE(I114:I125)</f>
        <v>15.658333333333333</v>
      </c>
      <c r="J14" s="81">
        <f t="shared" si="3"/>
        <v>0.15833333333333321</v>
      </c>
    </row>
    <row r="15" spans="1:10" s="64" customFormat="1" ht="15" customHeight="1">
      <c r="A15" s="78" t="s">
        <v>220</v>
      </c>
      <c r="B15" s="79"/>
      <c r="C15" s="85">
        <f>SUM(C126:C137)</f>
        <v>1525</v>
      </c>
      <c r="D15" s="81">
        <f t="shared" si="0"/>
        <v>18.171251452925219</v>
      </c>
      <c r="E15" s="85">
        <f>AVERAGE(E126:E137)</f>
        <v>15.858333333333336</v>
      </c>
      <c r="F15" s="81">
        <f t="shared" si="1"/>
        <v>0.28333333333333499</v>
      </c>
      <c r="G15" s="85">
        <f>SUM(G126:G137)</f>
        <v>1125</v>
      </c>
      <c r="H15" s="81">
        <f t="shared" si="2"/>
        <v>1.5801354401805856</v>
      </c>
      <c r="I15" s="85">
        <f>AVERAGE(I126:I137)</f>
        <v>15.733333333333329</v>
      </c>
      <c r="J15" s="81">
        <f t="shared" si="3"/>
        <v>7.4999999999995737E-2</v>
      </c>
    </row>
    <row r="16" spans="1:10" s="64" customFormat="1" ht="15" customHeight="1">
      <c r="A16" s="78" t="s">
        <v>263</v>
      </c>
      <c r="B16" s="79"/>
      <c r="C16" s="85">
        <f>SUM(C138:C149)</f>
        <v>1519</v>
      </c>
      <c r="D16" s="81">
        <f t="shared" si="0"/>
        <v>-0.39344262295082366</v>
      </c>
      <c r="E16" s="85">
        <f>AVERAGE(E138:E149)</f>
        <v>15.408333333333331</v>
      </c>
      <c r="F16" s="81">
        <f t="shared" si="1"/>
        <v>-0.45000000000000462</v>
      </c>
      <c r="G16" s="85">
        <f>SUM(G138:G149)</f>
        <v>1411</v>
      </c>
      <c r="H16" s="81">
        <f t="shared" si="2"/>
        <v>25.422222222222214</v>
      </c>
      <c r="I16" s="85">
        <f>AVERAGE(I138:I149)</f>
        <v>15.333333333333334</v>
      </c>
      <c r="J16" s="81">
        <f t="shared" si="3"/>
        <v>-0.39999999999999503</v>
      </c>
    </row>
    <row r="17" spans="1:10" s="64" customFormat="1" ht="15" customHeight="1">
      <c r="A17" s="78" t="s">
        <v>266</v>
      </c>
      <c r="B17" s="79"/>
      <c r="C17" s="85">
        <f>SUM(C150:C161)</f>
        <v>1505</v>
      </c>
      <c r="D17" s="81">
        <f t="shared" si="0"/>
        <v>-0.92165898617511122</v>
      </c>
      <c r="E17" s="85">
        <f>AVERAGE(E150:E161)</f>
        <v>15.275000000000004</v>
      </c>
      <c r="F17" s="81">
        <f t="shared" si="1"/>
        <v>-0.13333333333332753</v>
      </c>
      <c r="G17" s="85">
        <f>SUM(G150:G161)</f>
        <v>1169</v>
      </c>
      <c r="H17" s="81">
        <f t="shared" si="2"/>
        <v>-17.150956768249472</v>
      </c>
      <c r="I17" s="85">
        <f>AVERAGE(I150:I161)</f>
        <v>15.158333333333331</v>
      </c>
      <c r="J17" s="81">
        <f t="shared" si="3"/>
        <v>-0.17500000000000249</v>
      </c>
    </row>
    <row r="18" spans="1:10" s="64" customFormat="1" ht="15" customHeight="1">
      <c r="A18" s="78" t="s">
        <v>293</v>
      </c>
      <c r="B18" s="79"/>
      <c r="C18" s="85">
        <f>SUM(C162:C173)</f>
        <v>1465.5</v>
      </c>
      <c r="D18" s="81">
        <f t="shared" si="0"/>
        <v>-2.6245847176079695</v>
      </c>
      <c r="E18" s="85">
        <f>AVERAGE(E162:E173)</f>
        <v>15.516666666666667</v>
      </c>
      <c r="F18" s="81">
        <f t="shared" si="1"/>
        <v>0.24166666666666359</v>
      </c>
      <c r="G18" s="85">
        <f>SUM(G162:G173)</f>
        <v>1413</v>
      </c>
      <c r="H18" s="81">
        <f t="shared" si="2"/>
        <v>20.872540633019664</v>
      </c>
      <c r="I18" s="85">
        <f>AVERAGE(I162:I173)</f>
        <v>15.491666666666667</v>
      </c>
      <c r="J18" s="81">
        <f t="shared" si="3"/>
        <v>0.3333333333333357</v>
      </c>
    </row>
    <row r="19" spans="1:10" s="64" customFormat="1" ht="15" customHeight="1">
      <c r="A19" s="78" t="s">
        <v>299</v>
      </c>
      <c r="B19" s="79"/>
      <c r="C19" s="85">
        <f>SUM(C174:C185)</f>
        <v>1182.5</v>
      </c>
      <c r="D19" s="81">
        <f t="shared" ref="D19:D25" si="4">(C19/C18-1)*100</f>
        <v>-19.310815421357898</v>
      </c>
      <c r="E19" s="85">
        <f>AVERAGE(E174:E185)</f>
        <v>15.233333333333334</v>
      </c>
      <c r="F19" s="81">
        <f t="shared" ref="F19:F25" si="5">E19-E18</f>
        <v>-0.28333333333333321</v>
      </c>
      <c r="G19" s="85">
        <f>SUM(G174:G185)</f>
        <v>1180</v>
      </c>
      <c r="H19" s="81">
        <f t="shared" ref="H19:H25" si="6">(G19/G18-1)*100</f>
        <v>-16.489738145789101</v>
      </c>
      <c r="I19" s="85">
        <f>AVERAGE(I174:I185)</f>
        <v>15.033333333333331</v>
      </c>
      <c r="J19" s="81">
        <f>I19-I18</f>
        <v>-0.4583333333333357</v>
      </c>
    </row>
    <row r="20" spans="1:10" s="64" customFormat="1" ht="15" customHeight="1">
      <c r="A20" s="78" t="s">
        <v>306</v>
      </c>
      <c r="B20" s="79"/>
      <c r="C20" s="85">
        <f>SUM(C186:C197)</f>
        <v>1641</v>
      </c>
      <c r="D20" s="81">
        <f t="shared" si="4"/>
        <v>38.773784355179707</v>
      </c>
      <c r="E20" s="85">
        <f>AVERAGE(E186:E197)</f>
        <v>15.808333333333332</v>
      </c>
      <c r="F20" s="81">
        <f t="shared" si="5"/>
        <v>0.57499999999999751</v>
      </c>
      <c r="G20" s="85">
        <f>SUM(G186:G197)</f>
        <v>1399</v>
      </c>
      <c r="H20" s="81">
        <f t="shared" si="6"/>
        <v>18.559322033898297</v>
      </c>
      <c r="I20" s="85">
        <f>AVERAGE(I186:I197)</f>
        <v>15.625</v>
      </c>
      <c r="J20" s="81">
        <f t="shared" ref="J20:J23" si="7">I20-I19</f>
        <v>0.59166666666666856</v>
      </c>
    </row>
    <row r="21" spans="1:10" s="64" customFormat="1" ht="15" customHeight="1">
      <c r="A21" s="78" t="s">
        <v>361</v>
      </c>
      <c r="B21" s="79"/>
      <c r="C21" s="85">
        <f>SUM(C198:C209)</f>
        <v>1552</v>
      </c>
      <c r="D21" s="81">
        <f t="shared" si="4"/>
        <v>-5.4235222425350393</v>
      </c>
      <c r="E21" s="85">
        <f>AVERAGE(E198:E209)</f>
        <v>16.3</v>
      </c>
      <c r="F21" s="81">
        <f t="shared" si="5"/>
        <v>0.49166666666666892</v>
      </c>
      <c r="G21" s="85">
        <f>SUM(G198:G209)</f>
        <v>1270</v>
      </c>
      <c r="H21" s="81">
        <f t="shared" si="6"/>
        <v>-9.2208720514653351</v>
      </c>
      <c r="I21" s="85">
        <f>AVERAGE(I198:I209)</f>
        <v>16.191666666666666</v>
      </c>
      <c r="J21" s="81">
        <f t="shared" si="7"/>
        <v>0.56666666666666643</v>
      </c>
    </row>
    <row r="22" spans="1:10" s="64" customFormat="1" ht="15" customHeight="1">
      <c r="A22" s="78" t="s">
        <v>392</v>
      </c>
      <c r="B22" s="79"/>
      <c r="C22" s="85">
        <f>SUM(C210:C221)</f>
        <v>1262</v>
      </c>
      <c r="D22" s="81">
        <f t="shared" si="4"/>
        <v>-18.685567010309278</v>
      </c>
      <c r="E22" s="85">
        <f>AVERAGE(E210:E221)</f>
        <v>15.375</v>
      </c>
      <c r="F22" s="81">
        <f t="shared" si="5"/>
        <v>-0.92500000000000071</v>
      </c>
      <c r="G22" s="85">
        <f>SUM(G210:G221)</f>
        <v>1178</v>
      </c>
      <c r="H22" s="81">
        <f t="shared" si="6"/>
        <v>-7.2440944881889795</v>
      </c>
      <c r="I22" s="85">
        <v>15.3</v>
      </c>
      <c r="J22" s="81">
        <f t="shared" si="7"/>
        <v>-0.89166666666666572</v>
      </c>
    </row>
    <row r="23" spans="1:10" s="64" customFormat="1" ht="15" customHeight="1">
      <c r="A23" s="78" t="s">
        <v>405</v>
      </c>
      <c r="B23" s="79"/>
      <c r="C23" s="85">
        <f>SUM(C222:C233)</f>
        <v>1670.5</v>
      </c>
      <c r="D23" s="81">
        <f t="shared" si="4"/>
        <v>32.369255150554665</v>
      </c>
      <c r="E23" s="85">
        <v>15.9</v>
      </c>
      <c r="F23" s="81">
        <f t="shared" si="5"/>
        <v>0.52500000000000036</v>
      </c>
      <c r="G23" s="85">
        <f>SUM(G222:G233)</f>
        <v>1339</v>
      </c>
      <c r="H23" s="81">
        <f t="shared" si="6"/>
        <v>13.66723259762308</v>
      </c>
      <c r="I23" s="85">
        <f>AVERAGE(I222:I233)</f>
        <v>15.641666666666667</v>
      </c>
      <c r="J23" s="81">
        <f t="shared" si="7"/>
        <v>0.34166666666666679</v>
      </c>
    </row>
    <row r="24" spans="1:10" s="64" customFormat="1" ht="15" customHeight="1">
      <c r="A24" s="78" t="s">
        <v>421</v>
      </c>
      <c r="B24" s="79"/>
      <c r="C24" s="85">
        <f>SUM(C234:C245)</f>
        <v>1084</v>
      </c>
      <c r="D24" s="81">
        <f t="shared" si="4"/>
        <v>-35.109248727925767</v>
      </c>
      <c r="E24" s="85">
        <v>16.2</v>
      </c>
      <c r="F24" s="81">
        <f t="shared" si="5"/>
        <v>0.29999999999999893</v>
      </c>
      <c r="G24" s="85">
        <f>SUM(G234:G245)</f>
        <v>952</v>
      </c>
      <c r="H24" s="81">
        <f t="shared" si="6"/>
        <v>-28.902165795369683</v>
      </c>
      <c r="I24" s="85">
        <v>16</v>
      </c>
      <c r="J24" s="81">
        <f t="shared" ref="J24:J29" si="8">I24-I23</f>
        <v>0.3583333333333325</v>
      </c>
    </row>
    <row r="25" spans="1:10" s="64" customFormat="1" ht="15" customHeight="1">
      <c r="A25" s="78" t="s">
        <v>449</v>
      </c>
      <c r="B25" s="79"/>
      <c r="C25" s="85">
        <f>SUM(C246:C257)</f>
        <v>1254.5</v>
      </c>
      <c r="D25" s="81">
        <f t="shared" si="4"/>
        <v>15.728782287822884</v>
      </c>
      <c r="E25" s="85">
        <f>AVERAGE(E246:E257)</f>
        <v>16.241666666666671</v>
      </c>
      <c r="F25" s="81">
        <f t="shared" si="5"/>
        <v>4.1666666666671404E-2</v>
      </c>
      <c r="G25" s="85">
        <f t="shared" ref="G25" si="9">SUM(G246:G257)</f>
        <v>1102</v>
      </c>
      <c r="H25" s="81">
        <f t="shared" si="6"/>
        <v>15.756302521008415</v>
      </c>
      <c r="I25" s="85">
        <f>AVERAGE(I246:I257)</f>
        <v>16.041666666666664</v>
      </c>
      <c r="J25" s="81">
        <f t="shared" si="8"/>
        <v>4.1666666666664298E-2</v>
      </c>
    </row>
    <row r="26" spans="1:10" s="64" customFormat="1" ht="15" customHeight="1">
      <c r="A26" s="78" t="s">
        <v>489</v>
      </c>
      <c r="B26" s="79"/>
      <c r="C26" s="85">
        <f>SUM(C258:C269)</f>
        <v>1436</v>
      </c>
      <c r="D26" s="81">
        <f>(C26/C25-1)*100</f>
        <v>14.467915504184937</v>
      </c>
      <c r="E26" s="85">
        <f>AVERAGE(E258:E269)</f>
        <v>16.150000000000002</v>
      </c>
      <c r="F26" s="81">
        <f t="shared" ref="F26" si="10">E26-E25</f>
        <v>-9.1666666666668561E-2</v>
      </c>
      <c r="G26" s="85">
        <f>SUM(G258:G269)</f>
        <v>1247.5</v>
      </c>
      <c r="H26" s="81">
        <f t="shared" ref="H26" si="11">(G26/G25-1)*100</f>
        <v>13.203266787658796</v>
      </c>
      <c r="I26" s="85">
        <f>AVERAGE(I258:I269)</f>
        <v>15.866666666666665</v>
      </c>
      <c r="J26" s="81">
        <f t="shared" si="8"/>
        <v>-0.17499999999999893</v>
      </c>
    </row>
    <row r="27" spans="1:10" s="64" customFormat="1" ht="15" customHeight="1">
      <c r="A27" s="78" t="s">
        <v>1250</v>
      </c>
      <c r="B27" s="79"/>
      <c r="C27" s="85">
        <f>SUM(C270:C281)</f>
        <v>1004</v>
      </c>
      <c r="D27" s="81">
        <f>(C27/C26-1)*100</f>
        <v>-30.083565459610028</v>
      </c>
      <c r="E27" s="85">
        <f>AVERAGE(E270:E281)</f>
        <v>16.083333333333332</v>
      </c>
      <c r="F27" s="81">
        <f t="shared" ref="F27" si="12">E27-E26</f>
        <v>-6.6666666666669983E-2</v>
      </c>
      <c r="G27" s="85">
        <f>SUM(G270:G281)</f>
        <v>846</v>
      </c>
      <c r="H27" s="81">
        <f t="shared" ref="H27:H29" si="13">(G27/G26-1)*100</f>
        <v>-32.184368737474955</v>
      </c>
      <c r="I27" s="85">
        <f>AVERAGE(I270:I281)</f>
        <v>15.85</v>
      </c>
      <c r="J27" s="81">
        <f t="shared" si="8"/>
        <v>-1.6666666666665719E-2</v>
      </c>
    </row>
    <row r="28" spans="1:10" s="64" customFormat="1" ht="15" customHeight="1">
      <c r="A28" s="78" t="s">
        <v>1292</v>
      </c>
      <c r="B28" s="79"/>
      <c r="C28" s="85">
        <f>SUM(C282:C293)</f>
        <v>1380</v>
      </c>
      <c r="D28" s="81">
        <f>(C28/C27-1)*100</f>
        <v>37.450199203187239</v>
      </c>
      <c r="E28" s="85">
        <f>AVERAGE(E282:E293)</f>
        <v>16.475000000000001</v>
      </c>
      <c r="F28" s="81">
        <f>E28-E27</f>
        <v>0.39166666666666927</v>
      </c>
      <c r="G28" s="85">
        <f>SUM(G282:G293)</f>
        <v>1122.5</v>
      </c>
      <c r="H28" s="81">
        <f t="shared" si="13"/>
        <v>32.683215130023633</v>
      </c>
      <c r="I28" s="85">
        <f>AVERAGE(I282:I293)</f>
        <v>16.358333333333331</v>
      </c>
      <c r="J28" s="81">
        <f t="shared" si="8"/>
        <v>0.50833333333333108</v>
      </c>
    </row>
    <row r="29" spans="1:10" s="64" customFormat="1" ht="15" customHeight="1">
      <c r="A29" s="78" t="s">
        <v>1379</v>
      </c>
      <c r="B29" s="79"/>
      <c r="C29" s="85">
        <f>SUM(C294:C305)</f>
        <v>1531</v>
      </c>
      <c r="D29" s="81">
        <f>(C29/C28-1)*100</f>
        <v>10.942028985507246</v>
      </c>
      <c r="E29" s="85">
        <f>AVERAGE(E294:E305)</f>
        <v>17</v>
      </c>
      <c r="F29" s="81">
        <f>E29-E28</f>
        <v>0.52499999999999858</v>
      </c>
      <c r="G29" s="85">
        <f>SUM(G294:G305)</f>
        <v>1309.5</v>
      </c>
      <c r="H29" s="81">
        <f t="shared" si="13"/>
        <v>16.65924276169266</v>
      </c>
      <c r="I29" s="85">
        <f>AVERAGE(I294:I305)</f>
        <v>16.883333333333329</v>
      </c>
      <c r="J29" s="81">
        <f t="shared" si="8"/>
        <v>0.52499999999999858</v>
      </c>
    </row>
    <row r="30" spans="1:10" s="1" customFormat="1" ht="18" customHeight="1">
      <c r="A30" s="6" t="s">
        <v>22</v>
      </c>
      <c r="B30" s="7"/>
      <c r="C30" s="69">
        <v>57</v>
      </c>
      <c r="D30" s="83" t="s">
        <v>127</v>
      </c>
      <c r="E30" s="69">
        <v>5.2</v>
      </c>
      <c r="F30" s="83" t="s">
        <v>127</v>
      </c>
      <c r="G30" s="39">
        <v>59</v>
      </c>
      <c r="H30" s="83" t="s">
        <v>127</v>
      </c>
      <c r="I30" s="69">
        <v>5.8</v>
      </c>
      <c r="J30" s="83" t="s">
        <v>127</v>
      </c>
    </row>
    <row r="31" spans="1:10" s="1" customFormat="1" ht="12.65" customHeight="1">
      <c r="A31" s="6" t="s">
        <v>0</v>
      </c>
      <c r="B31" s="7"/>
      <c r="C31" s="69">
        <v>14</v>
      </c>
      <c r="D31" s="83" t="s">
        <v>127</v>
      </c>
      <c r="E31" s="69">
        <v>5.5</v>
      </c>
      <c r="F31" s="83" t="s">
        <v>127</v>
      </c>
      <c r="G31" s="39">
        <v>18</v>
      </c>
      <c r="H31" s="83" t="s">
        <v>127</v>
      </c>
      <c r="I31" s="69">
        <v>5.9</v>
      </c>
      <c r="J31" s="83" t="s">
        <v>127</v>
      </c>
    </row>
    <row r="32" spans="1:10" s="1" customFormat="1" ht="12.65" customHeight="1">
      <c r="A32" s="6" t="s">
        <v>1</v>
      </c>
      <c r="B32" s="7"/>
      <c r="C32" s="70">
        <v>114</v>
      </c>
      <c r="D32" s="83" t="s">
        <v>127</v>
      </c>
      <c r="E32" s="69">
        <v>9.6</v>
      </c>
      <c r="F32" s="83" t="s">
        <v>127</v>
      </c>
      <c r="G32" s="39">
        <v>89</v>
      </c>
      <c r="H32" s="83" t="s">
        <v>127</v>
      </c>
      <c r="I32" s="69">
        <v>9.8000000000000007</v>
      </c>
      <c r="J32" s="83" t="s">
        <v>127</v>
      </c>
    </row>
    <row r="33" spans="1:10" s="1" customFormat="1" ht="12.65" customHeight="1">
      <c r="A33" s="6" t="s">
        <v>2</v>
      </c>
      <c r="B33" s="7"/>
      <c r="C33" s="69">
        <v>98</v>
      </c>
      <c r="D33" s="83" t="s">
        <v>127</v>
      </c>
      <c r="E33" s="69">
        <v>15</v>
      </c>
      <c r="F33" s="83" t="s">
        <v>127</v>
      </c>
      <c r="G33" s="39">
        <v>94</v>
      </c>
      <c r="H33" s="83" t="s">
        <v>127</v>
      </c>
      <c r="I33" s="69">
        <v>14.4</v>
      </c>
      <c r="J33" s="83" t="s">
        <v>127</v>
      </c>
    </row>
    <row r="34" spans="1:10" s="1" customFormat="1" ht="12.65" customHeight="1">
      <c r="A34" s="6" t="s">
        <v>3</v>
      </c>
      <c r="B34" s="7"/>
      <c r="C34" s="69">
        <v>123</v>
      </c>
      <c r="D34" s="83" t="s">
        <v>127</v>
      </c>
      <c r="E34" s="69">
        <v>18.399999999999999</v>
      </c>
      <c r="F34" s="83" t="s">
        <v>127</v>
      </c>
      <c r="G34" s="39">
        <v>116</v>
      </c>
      <c r="H34" s="83" t="s">
        <v>127</v>
      </c>
      <c r="I34" s="69">
        <v>17.899999999999999</v>
      </c>
      <c r="J34" s="83" t="s">
        <v>127</v>
      </c>
    </row>
    <row r="35" spans="1:10" s="1" customFormat="1" ht="12.65" customHeight="1">
      <c r="A35" s="6" t="s">
        <v>4</v>
      </c>
      <c r="B35" s="7"/>
      <c r="C35" s="69">
        <v>84.5</v>
      </c>
      <c r="D35" s="83" t="s">
        <v>127</v>
      </c>
      <c r="E35" s="69">
        <v>22.4</v>
      </c>
      <c r="F35" s="83" t="s">
        <v>127</v>
      </c>
      <c r="G35" s="39">
        <v>91</v>
      </c>
      <c r="H35" s="83" t="s">
        <v>127</v>
      </c>
      <c r="I35" s="69">
        <v>21.8</v>
      </c>
      <c r="J35" s="83" t="s">
        <v>127</v>
      </c>
    </row>
    <row r="36" spans="1:10" s="1" customFormat="1" ht="12.65" customHeight="1">
      <c r="A36" s="6" t="s">
        <v>5</v>
      </c>
      <c r="B36" s="7"/>
      <c r="C36" s="70">
        <v>138.5</v>
      </c>
      <c r="D36" s="83" t="s">
        <v>127</v>
      </c>
      <c r="E36" s="69">
        <v>27.5</v>
      </c>
      <c r="F36" s="83" t="s">
        <v>127</v>
      </c>
      <c r="G36" s="39">
        <v>125</v>
      </c>
      <c r="H36" s="83" t="s">
        <v>127</v>
      </c>
      <c r="I36" s="69">
        <v>26.4</v>
      </c>
      <c r="J36" s="83" t="s">
        <v>127</v>
      </c>
    </row>
    <row r="37" spans="1:10" s="1" customFormat="1" ht="12.65" customHeight="1">
      <c r="A37" s="6" t="s">
        <v>6</v>
      </c>
      <c r="B37" s="7"/>
      <c r="C37" s="69">
        <v>20</v>
      </c>
      <c r="D37" s="83" t="s">
        <v>127</v>
      </c>
      <c r="E37" s="69">
        <v>27.8</v>
      </c>
      <c r="F37" s="83" t="s">
        <v>127</v>
      </c>
      <c r="G37" s="39">
        <v>2</v>
      </c>
      <c r="H37" s="83" t="s">
        <v>127</v>
      </c>
      <c r="I37" s="69">
        <v>27.2</v>
      </c>
      <c r="J37" s="83" t="s">
        <v>127</v>
      </c>
    </row>
    <row r="38" spans="1:10" s="1" customFormat="1" ht="12.65" customHeight="1">
      <c r="A38" s="6" t="s">
        <v>7</v>
      </c>
      <c r="B38" s="7"/>
      <c r="C38" s="69">
        <v>48</v>
      </c>
      <c r="D38" s="83" t="s">
        <v>127</v>
      </c>
      <c r="E38" s="69">
        <v>24.2</v>
      </c>
      <c r="F38" s="83" t="s">
        <v>127</v>
      </c>
      <c r="G38" s="39">
        <v>58</v>
      </c>
      <c r="H38" s="83" t="s">
        <v>127</v>
      </c>
      <c r="I38" s="69">
        <v>24.2</v>
      </c>
      <c r="J38" s="83" t="s">
        <v>127</v>
      </c>
    </row>
    <row r="39" spans="1:10" s="1" customFormat="1" ht="12.65" customHeight="1">
      <c r="A39" s="6" t="s">
        <v>45</v>
      </c>
      <c r="B39" s="8"/>
      <c r="C39" s="68">
        <v>42</v>
      </c>
      <c r="D39" s="83" t="s">
        <v>127</v>
      </c>
      <c r="E39" s="68">
        <v>17.3</v>
      </c>
      <c r="F39" s="83" t="s">
        <v>127</v>
      </c>
      <c r="G39" s="35">
        <v>36</v>
      </c>
      <c r="H39" s="83" t="s">
        <v>127</v>
      </c>
      <c r="I39" s="68">
        <v>18.3</v>
      </c>
      <c r="J39" s="83" t="s">
        <v>127</v>
      </c>
    </row>
    <row r="40" spans="1:10" s="1" customFormat="1" ht="12.65" customHeight="1">
      <c r="A40" s="6" t="s">
        <v>8</v>
      </c>
      <c r="B40" s="8"/>
      <c r="C40" s="68">
        <v>20</v>
      </c>
      <c r="D40" s="83" t="s">
        <v>127</v>
      </c>
      <c r="E40" s="68">
        <v>9</v>
      </c>
      <c r="F40" s="83" t="s">
        <v>127</v>
      </c>
      <c r="G40" s="35">
        <v>16</v>
      </c>
      <c r="H40" s="83" t="s">
        <v>127</v>
      </c>
      <c r="I40" s="68">
        <v>10.4</v>
      </c>
      <c r="J40" s="83" t="s">
        <v>127</v>
      </c>
    </row>
    <row r="41" spans="1:10" s="1" customFormat="1" ht="12.65" customHeight="1">
      <c r="A41" s="6" t="s">
        <v>9</v>
      </c>
      <c r="B41" s="8"/>
      <c r="C41" s="68">
        <v>49</v>
      </c>
      <c r="D41" s="83" t="s">
        <v>127</v>
      </c>
      <c r="E41" s="68">
        <v>6.6</v>
      </c>
      <c r="F41" s="83" t="s">
        <v>127</v>
      </c>
      <c r="G41" s="35">
        <v>48</v>
      </c>
      <c r="H41" s="83" t="s">
        <v>127</v>
      </c>
      <c r="I41" s="68">
        <v>7.5</v>
      </c>
      <c r="J41" s="83" t="s">
        <v>127</v>
      </c>
    </row>
    <row r="42" spans="1:10" s="1" customFormat="1" ht="18" customHeight="1">
      <c r="A42" s="6" t="s">
        <v>46</v>
      </c>
      <c r="B42" s="8"/>
      <c r="C42" s="69">
        <v>44.5</v>
      </c>
      <c r="D42" s="72">
        <f t="shared" ref="D42:D100" si="14">(C42/C30-1)*100</f>
        <v>-21.92982456140351</v>
      </c>
      <c r="E42" s="69">
        <v>3.4</v>
      </c>
      <c r="F42" s="72">
        <f>E42-E30</f>
        <v>-1.8000000000000003</v>
      </c>
      <c r="G42" s="39">
        <v>36</v>
      </c>
      <c r="H42" s="72">
        <f t="shared" ref="H42:H100" si="15">(G42/G30-1)*100</f>
        <v>-38.983050847457626</v>
      </c>
      <c r="I42" s="69">
        <v>4.4000000000000004</v>
      </c>
      <c r="J42" s="72">
        <f>I42-I30</f>
        <v>-1.3999999999999995</v>
      </c>
    </row>
    <row r="43" spans="1:10" s="1" customFormat="1" ht="12.65" customHeight="1">
      <c r="A43" s="6" t="s">
        <v>0</v>
      </c>
      <c r="B43" s="8"/>
      <c r="C43" s="69">
        <v>53.5</v>
      </c>
      <c r="D43" s="72">
        <f t="shared" si="14"/>
        <v>282.14285714285717</v>
      </c>
      <c r="E43" s="69">
        <v>5.2</v>
      </c>
      <c r="F43" s="72">
        <f t="shared" ref="F43:F100" si="16">E43-E31</f>
        <v>-0.29999999999999982</v>
      </c>
      <c r="G43" s="39">
        <v>49</v>
      </c>
      <c r="H43" s="72">
        <f t="shared" si="15"/>
        <v>172.22222222222223</v>
      </c>
      <c r="I43" s="69">
        <v>5.6</v>
      </c>
      <c r="J43" s="72">
        <f t="shared" ref="J43:J100" si="17">I43-I31</f>
        <v>-0.30000000000000071</v>
      </c>
    </row>
    <row r="44" spans="1:10" s="1" customFormat="1" ht="12.65" customHeight="1">
      <c r="A44" s="6" t="s">
        <v>1</v>
      </c>
      <c r="B44" s="8"/>
      <c r="C44" s="70">
        <v>95</v>
      </c>
      <c r="D44" s="72">
        <f t="shared" si="14"/>
        <v>-16.666666666666664</v>
      </c>
      <c r="E44" s="69">
        <v>7</v>
      </c>
      <c r="F44" s="72">
        <f t="shared" si="16"/>
        <v>-2.5999999999999996</v>
      </c>
      <c r="G44" s="39">
        <v>95</v>
      </c>
      <c r="H44" s="72">
        <f t="shared" si="15"/>
        <v>6.7415730337078594</v>
      </c>
      <c r="I44" s="69">
        <v>7</v>
      </c>
      <c r="J44" s="72">
        <f t="shared" si="17"/>
        <v>-2.8000000000000007</v>
      </c>
    </row>
    <row r="45" spans="1:10" s="1" customFormat="1" ht="12.65" customHeight="1">
      <c r="A45" s="6" t="s">
        <v>2</v>
      </c>
      <c r="B45" s="8"/>
      <c r="C45" s="69">
        <v>136.5</v>
      </c>
      <c r="D45" s="72">
        <f t="shared" si="14"/>
        <v>39.285714285714278</v>
      </c>
      <c r="E45" s="69">
        <v>14.4</v>
      </c>
      <c r="F45" s="72">
        <f t="shared" si="16"/>
        <v>-0.59999999999999964</v>
      </c>
      <c r="G45" s="39">
        <v>101</v>
      </c>
      <c r="H45" s="72">
        <f t="shared" si="15"/>
        <v>7.4468085106383031</v>
      </c>
      <c r="I45" s="69">
        <v>13.9</v>
      </c>
      <c r="J45" s="72">
        <f t="shared" si="17"/>
        <v>-0.5</v>
      </c>
    </row>
    <row r="46" spans="1:10" s="1" customFormat="1" ht="12.65" customHeight="1">
      <c r="A46" s="6" t="s">
        <v>3</v>
      </c>
      <c r="B46" s="8"/>
      <c r="C46" s="69">
        <v>120.5</v>
      </c>
      <c r="D46" s="72">
        <f t="shared" si="14"/>
        <v>-2.0325203252032575</v>
      </c>
      <c r="E46" s="69">
        <v>18.5</v>
      </c>
      <c r="F46" s="72">
        <f t="shared" si="16"/>
        <v>0.10000000000000142</v>
      </c>
      <c r="G46" s="39">
        <v>140</v>
      </c>
      <c r="H46" s="72">
        <f t="shared" si="15"/>
        <v>20.68965517241379</v>
      </c>
      <c r="I46" s="69">
        <v>18</v>
      </c>
      <c r="J46" s="72">
        <f t="shared" si="17"/>
        <v>0.10000000000000142</v>
      </c>
    </row>
    <row r="47" spans="1:10" s="1" customFormat="1" ht="12.65" customHeight="1">
      <c r="A47" s="6" t="s">
        <v>4</v>
      </c>
      <c r="B47" s="8"/>
      <c r="C47" s="69">
        <v>113.5</v>
      </c>
      <c r="D47" s="72">
        <f t="shared" si="14"/>
        <v>34.319526627218934</v>
      </c>
      <c r="E47" s="69">
        <v>22.3</v>
      </c>
      <c r="F47" s="72">
        <f t="shared" si="16"/>
        <v>-9.9999999999997868E-2</v>
      </c>
      <c r="G47" s="39">
        <v>115</v>
      </c>
      <c r="H47" s="72">
        <f t="shared" si="15"/>
        <v>26.373626373626369</v>
      </c>
      <c r="I47" s="69">
        <v>21.7</v>
      </c>
      <c r="J47" s="72">
        <f t="shared" si="17"/>
        <v>-0.10000000000000142</v>
      </c>
    </row>
    <row r="48" spans="1:10" s="1" customFormat="1" ht="12.65" customHeight="1">
      <c r="A48" s="6" t="s">
        <v>5</v>
      </c>
      <c r="B48" s="8"/>
      <c r="C48" s="70">
        <v>277</v>
      </c>
      <c r="D48" s="72">
        <f t="shared" si="14"/>
        <v>100</v>
      </c>
      <c r="E48" s="69">
        <v>23.9</v>
      </c>
      <c r="F48" s="72">
        <f t="shared" si="16"/>
        <v>-3.6000000000000014</v>
      </c>
      <c r="G48" s="39">
        <v>169</v>
      </c>
      <c r="H48" s="72">
        <f t="shared" si="15"/>
        <v>35.20000000000001</v>
      </c>
      <c r="I48" s="69">
        <v>23.6</v>
      </c>
      <c r="J48" s="72">
        <f t="shared" si="17"/>
        <v>-2.7999999999999972</v>
      </c>
    </row>
    <row r="49" spans="1:10" s="1" customFormat="1" ht="12.65" customHeight="1">
      <c r="A49" s="6" t="s">
        <v>6</v>
      </c>
      <c r="B49" s="8"/>
      <c r="C49" s="69">
        <v>202.5</v>
      </c>
      <c r="D49" s="72">
        <f t="shared" si="14"/>
        <v>912.5</v>
      </c>
      <c r="E49" s="69">
        <v>26.7</v>
      </c>
      <c r="F49" s="72">
        <f t="shared" si="16"/>
        <v>-1.1000000000000014</v>
      </c>
      <c r="G49" s="39">
        <v>228</v>
      </c>
      <c r="H49" s="72">
        <f t="shared" si="15"/>
        <v>11300</v>
      </c>
      <c r="I49" s="69">
        <v>26.3</v>
      </c>
      <c r="J49" s="72">
        <f t="shared" si="17"/>
        <v>-0.89999999999999858</v>
      </c>
    </row>
    <row r="50" spans="1:10" s="1" customFormat="1" ht="12.65" customHeight="1">
      <c r="A50" s="6" t="s">
        <v>7</v>
      </c>
      <c r="B50" s="8"/>
      <c r="C50" s="69">
        <v>87</v>
      </c>
      <c r="D50" s="72">
        <f t="shared" si="14"/>
        <v>81.25</v>
      </c>
      <c r="E50" s="69">
        <v>24.3</v>
      </c>
      <c r="F50" s="72">
        <f t="shared" si="16"/>
        <v>0.10000000000000142</v>
      </c>
      <c r="G50" s="39">
        <v>65</v>
      </c>
      <c r="H50" s="72">
        <f t="shared" si="15"/>
        <v>12.06896551724137</v>
      </c>
      <c r="I50" s="69">
        <v>24.4</v>
      </c>
      <c r="J50" s="72">
        <f t="shared" si="17"/>
        <v>0.19999999999999929</v>
      </c>
    </row>
    <row r="51" spans="1:10" s="1" customFormat="1" ht="12.65" customHeight="1">
      <c r="A51" s="6" t="s">
        <v>10</v>
      </c>
      <c r="B51" s="8"/>
      <c r="C51" s="68">
        <v>53</v>
      </c>
      <c r="D51" s="72">
        <f t="shared" si="14"/>
        <v>26.190476190476186</v>
      </c>
      <c r="E51" s="68">
        <v>16.7</v>
      </c>
      <c r="F51" s="72">
        <f t="shared" si="16"/>
        <v>-0.60000000000000142</v>
      </c>
      <c r="G51" s="35">
        <v>54</v>
      </c>
      <c r="H51" s="72">
        <f t="shared" si="15"/>
        <v>50</v>
      </c>
      <c r="I51" s="68">
        <v>17.600000000000001</v>
      </c>
      <c r="J51" s="72">
        <f t="shared" si="17"/>
        <v>-0.69999999999999929</v>
      </c>
    </row>
    <row r="52" spans="1:10" s="1" customFormat="1" ht="12.65" customHeight="1">
      <c r="A52" s="6" t="s">
        <v>8</v>
      </c>
      <c r="B52" s="8"/>
      <c r="C52" s="68">
        <v>165.5</v>
      </c>
      <c r="D52" s="72">
        <f>(C52/C40-1)*100</f>
        <v>727.5</v>
      </c>
      <c r="E52" s="68">
        <v>13.8</v>
      </c>
      <c r="F52" s="72">
        <f t="shared" si="16"/>
        <v>4.8000000000000007</v>
      </c>
      <c r="G52" s="35">
        <v>168</v>
      </c>
      <c r="H52" s="72">
        <f t="shared" si="15"/>
        <v>950</v>
      </c>
      <c r="I52" s="68">
        <v>14.5</v>
      </c>
      <c r="J52" s="72">
        <f t="shared" si="17"/>
        <v>4.0999999999999996</v>
      </c>
    </row>
    <row r="53" spans="1:10" s="1" customFormat="1" ht="12.65" customHeight="1">
      <c r="A53" s="6" t="s">
        <v>9</v>
      </c>
      <c r="B53" s="8"/>
      <c r="C53" s="68">
        <v>32</v>
      </c>
      <c r="D53" s="72">
        <f t="shared" si="14"/>
        <v>-34.693877551020414</v>
      </c>
      <c r="E53" s="68">
        <v>6.7</v>
      </c>
      <c r="F53" s="72">
        <f t="shared" si="16"/>
        <v>0.10000000000000053</v>
      </c>
      <c r="G53" s="35">
        <v>29</v>
      </c>
      <c r="H53" s="72">
        <f t="shared" si="15"/>
        <v>-39.583333333333336</v>
      </c>
      <c r="I53" s="68">
        <v>8.1999999999999993</v>
      </c>
      <c r="J53" s="72">
        <f t="shared" si="17"/>
        <v>0.69999999999999929</v>
      </c>
    </row>
    <row r="54" spans="1:10" s="1" customFormat="1" ht="18" customHeight="1">
      <c r="A54" s="6" t="s">
        <v>48</v>
      </c>
      <c r="B54" s="8"/>
      <c r="C54" s="69">
        <v>3.5</v>
      </c>
      <c r="D54" s="72">
        <f t="shared" si="14"/>
        <v>-92.134831460674164</v>
      </c>
      <c r="E54" s="69">
        <v>3.9</v>
      </c>
      <c r="F54" s="72">
        <f t="shared" si="16"/>
        <v>0.5</v>
      </c>
      <c r="G54" s="39">
        <v>3</v>
      </c>
      <c r="H54" s="72">
        <f t="shared" si="15"/>
        <v>-91.666666666666657</v>
      </c>
      <c r="I54" s="69">
        <v>5.0999999999999996</v>
      </c>
      <c r="J54" s="72">
        <f t="shared" si="17"/>
        <v>0.69999999999999929</v>
      </c>
    </row>
    <row r="55" spans="1:10" s="1" customFormat="1" ht="12.65" customHeight="1">
      <c r="A55" s="6" t="s">
        <v>0</v>
      </c>
      <c r="B55" s="8"/>
      <c r="C55" s="69">
        <v>38.5</v>
      </c>
      <c r="D55" s="72">
        <f t="shared" si="14"/>
        <v>-28.037383177570096</v>
      </c>
      <c r="E55" s="69">
        <v>5.8</v>
      </c>
      <c r="F55" s="72">
        <f t="shared" si="16"/>
        <v>0.59999999999999964</v>
      </c>
      <c r="G55" s="39">
        <v>29</v>
      </c>
      <c r="H55" s="72">
        <f t="shared" si="15"/>
        <v>-40.816326530612244</v>
      </c>
      <c r="I55" s="69">
        <v>6.5</v>
      </c>
      <c r="J55" s="72">
        <f t="shared" si="17"/>
        <v>0.90000000000000036</v>
      </c>
    </row>
    <row r="56" spans="1:10" s="1" customFormat="1" ht="12.65" customHeight="1">
      <c r="A56" s="6" t="s">
        <v>1</v>
      </c>
      <c r="B56" s="8"/>
      <c r="C56" s="70">
        <v>72.5</v>
      </c>
      <c r="D56" s="72">
        <f t="shared" si="14"/>
        <v>-23.684210526315784</v>
      </c>
      <c r="E56" s="69">
        <v>8.5</v>
      </c>
      <c r="F56" s="72">
        <f t="shared" si="16"/>
        <v>1.5</v>
      </c>
      <c r="G56" s="39">
        <v>72</v>
      </c>
      <c r="H56" s="72">
        <f t="shared" si="15"/>
        <v>-24.210526315789473</v>
      </c>
      <c r="I56" s="69">
        <v>8.5</v>
      </c>
      <c r="J56" s="72">
        <f t="shared" si="17"/>
        <v>1.5</v>
      </c>
    </row>
    <row r="57" spans="1:10" s="1" customFormat="1" ht="12.65" customHeight="1">
      <c r="A57" s="6" t="s">
        <v>2</v>
      </c>
      <c r="B57" s="8"/>
      <c r="C57" s="69">
        <v>135.5</v>
      </c>
      <c r="D57" s="72">
        <f t="shared" si="14"/>
        <v>-0.73260073260073</v>
      </c>
      <c r="E57" s="69">
        <v>14.5</v>
      </c>
      <c r="F57" s="72">
        <f t="shared" si="16"/>
        <v>9.9999999999999645E-2</v>
      </c>
      <c r="G57" s="39">
        <v>58</v>
      </c>
      <c r="H57" s="72">
        <f t="shared" si="15"/>
        <v>-42.57425742574258</v>
      </c>
      <c r="I57" s="69">
        <v>14.4</v>
      </c>
      <c r="J57" s="72">
        <f t="shared" si="17"/>
        <v>0.5</v>
      </c>
    </row>
    <row r="58" spans="1:10" s="1" customFormat="1" ht="12.65" customHeight="1">
      <c r="A58" s="6" t="s">
        <v>3</v>
      </c>
      <c r="B58" s="8"/>
      <c r="C58" s="69">
        <v>237</v>
      </c>
      <c r="D58" s="72">
        <f t="shared" si="14"/>
        <v>96.680497925311187</v>
      </c>
      <c r="E58" s="69">
        <v>19.600000000000001</v>
      </c>
      <c r="F58" s="72">
        <f t="shared" si="16"/>
        <v>1.1000000000000014</v>
      </c>
      <c r="G58" s="39">
        <v>195</v>
      </c>
      <c r="H58" s="72">
        <f t="shared" si="15"/>
        <v>39.285714285714278</v>
      </c>
      <c r="I58" s="69">
        <v>18.899999999999999</v>
      </c>
      <c r="J58" s="72">
        <f t="shared" si="17"/>
        <v>0.89999999999999858</v>
      </c>
    </row>
    <row r="59" spans="1:10" s="1" customFormat="1" ht="12.65" customHeight="1">
      <c r="A59" s="6" t="s">
        <v>4</v>
      </c>
      <c r="B59" s="8"/>
      <c r="C59" s="69">
        <v>199</v>
      </c>
      <c r="D59" s="72">
        <f t="shared" si="14"/>
        <v>75.330396475770939</v>
      </c>
      <c r="E59" s="69">
        <v>23.1</v>
      </c>
      <c r="F59" s="72">
        <f t="shared" si="16"/>
        <v>0.80000000000000071</v>
      </c>
      <c r="G59" s="39">
        <v>186</v>
      </c>
      <c r="H59" s="72">
        <f t="shared" si="15"/>
        <v>61.739130434782609</v>
      </c>
      <c r="I59" s="69">
        <v>22.5</v>
      </c>
      <c r="J59" s="72">
        <f t="shared" si="17"/>
        <v>0.80000000000000071</v>
      </c>
    </row>
    <row r="60" spans="1:10" s="1" customFormat="1" ht="12.65" customHeight="1">
      <c r="A60" s="6" t="s">
        <v>5</v>
      </c>
      <c r="B60" s="74" t="s">
        <v>122</v>
      </c>
      <c r="C60" s="70">
        <v>27</v>
      </c>
      <c r="D60" s="72">
        <f t="shared" si="14"/>
        <v>-90.252707581227426</v>
      </c>
      <c r="E60" s="69">
        <v>28.1</v>
      </c>
      <c r="F60" s="72">
        <f t="shared" si="16"/>
        <v>4.2000000000000028</v>
      </c>
      <c r="G60" s="39">
        <v>32</v>
      </c>
      <c r="H60" s="72">
        <f t="shared" si="15"/>
        <v>-81.065088757396452</v>
      </c>
      <c r="I60" s="69">
        <v>27.3</v>
      </c>
      <c r="J60" s="72">
        <f t="shared" si="17"/>
        <v>3.6999999999999993</v>
      </c>
    </row>
    <row r="61" spans="1:10" s="1" customFormat="1" ht="12.65" customHeight="1">
      <c r="A61" s="6" t="s">
        <v>6</v>
      </c>
      <c r="B61" s="8"/>
      <c r="C61" s="69">
        <v>157.5</v>
      </c>
      <c r="D61" s="72">
        <f t="shared" si="14"/>
        <v>-22.222222222222221</v>
      </c>
      <c r="E61" s="69">
        <v>27.2</v>
      </c>
      <c r="F61" s="72">
        <f t="shared" si="16"/>
        <v>0.5</v>
      </c>
      <c r="G61" s="39">
        <v>152</v>
      </c>
      <c r="H61" s="72">
        <f t="shared" si="15"/>
        <v>-33.333333333333336</v>
      </c>
      <c r="I61" s="69">
        <v>26.7</v>
      </c>
      <c r="J61" s="72">
        <f t="shared" si="17"/>
        <v>0.39999999999999858</v>
      </c>
    </row>
    <row r="62" spans="1:10" s="1" customFormat="1" ht="12.65" customHeight="1">
      <c r="A62" s="6" t="s">
        <v>7</v>
      </c>
      <c r="B62" s="8"/>
      <c r="C62" s="69">
        <v>342.5</v>
      </c>
      <c r="D62" s="72">
        <f t="shared" si="14"/>
        <v>293.67816091954023</v>
      </c>
      <c r="E62" s="69">
        <v>24.8</v>
      </c>
      <c r="F62" s="72">
        <f t="shared" si="16"/>
        <v>0.5</v>
      </c>
      <c r="G62" s="39">
        <v>393</v>
      </c>
      <c r="H62" s="72">
        <f t="shared" si="15"/>
        <v>504.61538461538458</v>
      </c>
      <c r="I62" s="69">
        <v>24.7</v>
      </c>
      <c r="J62" s="72">
        <f t="shared" si="17"/>
        <v>0.30000000000000071</v>
      </c>
    </row>
    <row r="63" spans="1:10" s="1" customFormat="1" ht="12.65" customHeight="1">
      <c r="A63" s="6" t="s">
        <v>10</v>
      </c>
      <c r="B63" s="8"/>
      <c r="C63" s="68">
        <v>252.5</v>
      </c>
      <c r="D63" s="72">
        <f t="shared" si="14"/>
        <v>376.41509433962267</v>
      </c>
      <c r="E63" s="68">
        <v>17.8</v>
      </c>
      <c r="F63" s="72">
        <f t="shared" si="16"/>
        <v>1.1000000000000014</v>
      </c>
      <c r="G63" s="35">
        <v>259</v>
      </c>
      <c r="H63" s="72">
        <f t="shared" si="15"/>
        <v>379.62962962962968</v>
      </c>
      <c r="I63" s="68">
        <v>18.399999999999999</v>
      </c>
      <c r="J63" s="72">
        <f t="shared" si="17"/>
        <v>0.79999999999999716</v>
      </c>
    </row>
    <row r="64" spans="1:10" s="1" customFormat="1" ht="12.65" customHeight="1">
      <c r="A64" s="6" t="s">
        <v>8</v>
      </c>
      <c r="B64" s="8"/>
      <c r="C64" s="68">
        <v>40</v>
      </c>
      <c r="D64" s="72">
        <f t="shared" si="14"/>
        <v>-75.830815709969784</v>
      </c>
      <c r="E64" s="68">
        <v>13.1</v>
      </c>
      <c r="F64" s="72">
        <f t="shared" si="16"/>
        <v>-0.70000000000000107</v>
      </c>
      <c r="G64" s="35">
        <v>51</v>
      </c>
      <c r="H64" s="72">
        <f t="shared" si="15"/>
        <v>-69.642857142857139</v>
      </c>
      <c r="I64" s="68">
        <v>14.6</v>
      </c>
      <c r="J64" s="72">
        <f t="shared" si="17"/>
        <v>9.9999999999999645E-2</v>
      </c>
    </row>
    <row r="65" spans="1:10" s="1" customFormat="1" ht="13.5" customHeight="1">
      <c r="A65" s="6" t="s">
        <v>9</v>
      </c>
      <c r="B65" s="74" t="s">
        <v>122</v>
      </c>
      <c r="C65" s="68">
        <v>74</v>
      </c>
      <c r="D65" s="72">
        <f t="shared" si="14"/>
        <v>131.25</v>
      </c>
      <c r="E65" s="68">
        <v>8</v>
      </c>
      <c r="F65" s="72">
        <f t="shared" si="16"/>
        <v>1.2999999999999998</v>
      </c>
      <c r="G65" s="35">
        <v>76</v>
      </c>
      <c r="H65" s="72">
        <f t="shared" si="15"/>
        <v>162.06896551724137</v>
      </c>
      <c r="I65" s="68">
        <v>9.5</v>
      </c>
      <c r="J65" s="72">
        <f t="shared" si="17"/>
        <v>1.3000000000000007</v>
      </c>
    </row>
    <row r="66" spans="1:10" s="1" customFormat="1" ht="18" customHeight="1">
      <c r="A66" s="6" t="s">
        <v>109</v>
      </c>
      <c r="B66" s="7"/>
      <c r="C66" s="69">
        <v>16.5</v>
      </c>
      <c r="D66" s="72">
        <f t="shared" si="14"/>
        <v>371.42857142857144</v>
      </c>
      <c r="E66" s="69">
        <v>4.2</v>
      </c>
      <c r="F66" s="72">
        <f t="shared" si="16"/>
        <v>0.30000000000000027</v>
      </c>
      <c r="G66" s="39">
        <v>6</v>
      </c>
      <c r="H66" s="72">
        <f t="shared" si="15"/>
        <v>100</v>
      </c>
      <c r="I66" s="69">
        <v>5.2</v>
      </c>
      <c r="J66" s="72">
        <f t="shared" si="17"/>
        <v>0.10000000000000053</v>
      </c>
    </row>
    <row r="67" spans="1:10" s="1" customFormat="1" ht="12.65" customHeight="1">
      <c r="A67" s="6" t="s">
        <v>0</v>
      </c>
      <c r="B67" s="7"/>
      <c r="C67" s="69">
        <v>66</v>
      </c>
      <c r="D67" s="72">
        <f t="shared" si="14"/>
        <v>71.428571428571416</v>
      </c>
      <c r="E67" s="69">
        <v>4.5999999999999996</v>
      </c>
      <c r="F67" s="72">
        <f t="shared" si="16"/>
        <v>-1.2000000000000002</v>
      </c>
      <c r="G67" s="39">
        <v>59</v>
      </c>
      <c r="H67" s="72">
        <f t="shared" si="15"/>
        <v>103.44827586206895</v>
      </c>
      <c r="I67" s="69">
        <v>4.8</v>
      </c>
      <c r="J67" s="72">
        <f t="shared" si="17"/>
        <v>-1.7000000000000002</v>
      </c>
    </row>
    <row r="68" spans="1:10" s="1" customFormat="1" ht="12.65" customHeight="1">
      <c r="A68" s="6" t="s">
        <v>1</v>
      </c>
      <c r="B68" s="7"/>
      <c r="C68" s="70">
        <v>78.5</v>
      </c>
      <c r="D68" s="72">
        <f t="shared" si="14"/>
        <v>8.2758620689655125</v>
      </c>
      <c r="E68" s="69">
        <v>7.3</v>
      </c>
      <c r="F68" s="72">
        <f t="shared" si="16"/>
        <v>-1.2000000000000002</v>
      </c>
      <c r="G68" s="39">
        <v>44</v>
      </c>
      <c r="H68" s="72">
        <f t="shared" si="15"/>
        <v>-38.888888888888886</v>
      </c>
      <c r="I68" s="69">
        <v>7.7</v>
      </c>
      <c r="J68" s="72">
        <f t="shared" si="17"/>
        <v>-0.79999999999999982</v>
      </c>
    </row>
    <row r="69" spans="1:10" s="1" customFormat="1" ht="12.65" customHeight="1">
      <c r="A69" s="6" t="s">
        <v>2</v>
      </c>
      <c r="B69" s="7"/>
      <c r="C69" s="69">
        <v>37.5</v>
      </c>
      <c r="D69" s="72">
        <f t="shared" si="14"/>
        <v>-72.32472324723247</v>
      </c>
      <c r="E69" s="69">
        <v>14.3</v>
      </c>
      <c r="F69" s="72">
        <f t="shared" si="16"/>
        <v>-0.19999999999999929</v>
      </c>
      <c r="G69" s="39">
        <v>18</v>
      </c>
      <c r="H69" s="72">
        <f t="shared" si="15"/>
        <v>-68.965517241379317</v>
      </c>
      <c r="I69" s="69">
        <v>14.1</v>
      </c>
      <c r="J69" s="72">
        <f t="shared" si="17"/>
        <v>-0.30000000000000071</v>
      </c>
    </row>
    <row r="70" spans="1:10" s="1" customFormat="1" ht="12.65" customHeight="1">
      <c r="A70" s="6" t="s">
        <v>3</v>
      </c>
      <c r="B70" s="7"/>
      <c r="C70" s="69">
        <v>57.5</v>
      </c>
      <c r="D70" s="72">
        <f t="shared" si="14"/>
        <v>-75.738396624472571</v>
      </c>
      <c r="E70" s="69">
        <v>18.2</v>
      </c>
      <c r="F70" s="72">
        <f t="shared" si="16"/>
        <v>-1.4000000000000021</v>
      </c>
      <c r="G70" s="39">
        <v>30</v>
      </c>
      <c r="H70" s="72">
        <f t="shared" si="15"/>
        <v>-84.615384615384613</v>
      </c>
      <c r="I70" s="69">
        <v>17.7</v>
      </c>
      <c r="J70" s="72">
        <f t="shared" si="17"/>
        <v>-1.1999999999999993</v>
      </c>
    </row>
    <row r="71" spans="1:10" s="1" customFormat="1" ht="12.65" customHeight="1">
      <c r="A71" s="6" t="s">
        <v>4</v>
      </c>
      <c r="B71" s="7"/>
      <c r="C71" s="69">
        <v>57</v>
      </c>
      <c r="D71" s="72">
        <f t="shared" si="14"/>
        <v>-71.356783919597987</v>
      </c>
      <c r="E71" s="69">
        <v>24</v>
      </c>
      <c r="F71" s="72">
        <f t="shared" si="16"/>
        <v>0.89999999999999858</v>
      </c>
      <c r="G71" s="39">
        <v>20</v>
      </c>
      <c r="H71" s="72">
        <f t="shared" si="15"/>
        <v>-89.247311827956992</v>
      </c>
      <c r="I71" s="69">
        <v>23.1</v>
      </c>
      <c r="J71" s="72">
        <f t="shared" si="17"/>
        <v>0.60000000000000142</v>
      </c>
    </row>
    <row r="72" spans="1:10" s="1" customFormat="1" ht="12.65" customHeight="1">
      <c r="A72" s="6" t="s">
        <v>5</v>
      </c>
      <c r="B72" s="7"/>
      <c r="C72" s="70">
        <v>217</v>
      </c>
      <c r="D72" s="72">
        <f t="shared" si="14"/>
        <v>703.70370370370358</v>
      </c>
      <c r="E72" s="69">
        <v>26.2</v>
      </c>
      <c r="F72" s="72">
        <f t="shared" si="16"/>
        <v>-1.9000000000000021</v>
      </c>
      <c r="G72" s="39">
        <v>162</v>
      </c>
      <c r="H72" s="72">
        <f t="shared" si="15"/>
        <v>406.25</v>
      </c>
      <c r="I72" s="69">
        <v>25.6</v>
      </c>
      <c r="J72" s="72">
        <f t="shared" si="17"/>
        <v>-1.6999999999999993</v>
      </c>
    </row>
    <row r="73" spans="1:10" s="1" customFormat="1" ht="12.65" customHeight="1">
      <c r="A73" s="6" t="s">
        <v>6</v>
      </c>
      <c r="B73" s="7"/>
      <c r="C73" s="69">
        <v>53</v>
      </c>
      <c r="D73" s="72">
        <f t="shared" si="14"/>
        <v>-66.349206349206341</v>
      </c>
      <c r="E73" s="69">
        <v>27.4</v>
      </c>
      <c r="F73" s="72">
        <f t="shared" si="16"/>
        <v>0.19999999999999929</v>
      </c>
      <c r="G73" s="39">
        <v>53</v>
      </c>
      <c r="H73" s="72">
        <f t="shared" si="15"/>
        <v>-65.131578947368425</v>
      </c>
      <c r="I73" s="69">
        <v>26.9</v>
      </c>
      <c r="J73" s="72">
        <f t="shared" si="17"/>
        <v>0.19999999999999929</v>
      </c>
    </row>
    <row r="74" spans="1:10" s="1" customFormat="1" ht="12.65" customHeight="1">
      <c r="A74" s="6" t="s">
        <v>7</v>
      </c>
      <c r="B74" s="7"/>
      <c r="C74" s="69">
        <v>46</v>
      </c>
      <c r="D74" s="72">
        <f t="shared" si="14"/>
        <v>-86.569343065693431</v>
      </c>
      <c r="E74" s="69">
        <v>25.1</v>
      </c>
      <c r="F74" s="72">
        <f t="shared" si="16"/>
        <v>0.30000000000000071</v>
      </c>
      <c r="G74" s="39">
        <v>40</v>
      </c>
      <c r="H74" s="72">
        <f t="shared" si="15"/>
        <v>-89.821882951653947</v>
      </c>
      <c r="I74" s="69">
        <v>24.9</v>
      </c>
      <c r="J74" s="72">
        <f t="shared" si="17"/>
        <v>0.19999999999999929</v>
      </c>
    </row>
    <row r="75" spans="1:10" s="1" customFormat="1" ht="12.65" customHeight="1">
      <c r="A75" s="6" t="s">
        <v>45</v>
      </c>
      <c r="B75" s="8"/>
      <c r="C75" s="68">
        <v>63</v>
      </c>
      <c r="D75" s="72">
        <f t="shared" si="14"/>
        <v>-75.049504950495049</v>
      </c>
      <c r="E75" s="68">
        <v>18.5</v>
      </c>
      <c r="F75" s="72">
        <f t="shared" si="16"/>
        <v>0.69999999999999929</v>
      </c>
      <c r="G75" s="35">
        <v>66</v>
      </c>
      <c r="H75" s="72">
        <f t="shared" si="15"/>
        <v>-74.51737451737452</v>
      </c>
      <c r="I75" s="68">
        <v>19.2</v>
      </c>
      <c r="J75" s="72">
        <f t="shared" si="17"/>
        <v>0.80000000000000071</v>
      </c>
    </row>
    <row r="76" spans="1:10" s="1" customFormat="1" ht="12.65" customHeight="1">
      <c r="A76" s="6" t="s">
        <v>8</v>
      </c>
      <c r="B76" s="8"/>
      <c r="C76" s="68">
        <v>54</v>
      </c>
      <c r="D76" s="72">
        <f t="shared" si="14"/>
        <v>35.000000000000007</v>
      </c>
      <c r="E76" s="68">
        <v>11.5</v>
      </c>
      <c r="F76" s="72">
        <f t="shared" si="16"/>
        <v>-1.5999999999999996</v>
      </c>
      <c r="G76" s="35">
        <v>38</v>
      </c>
      <c r="H76" s="72">
        <f t="shared" si="15"/>
        <v>-25.490196078431371</v>
      </c>
      <c r="I76" s="68">
        <v>13.3</v>
      </c>
      <c r="J76" s="72">
        <f t="shared" si="17"/>
        <v>-1.2999999999999989</v>
      </c>
    </row>
    <row r="77" spans="1:10" s="1" customFormat="1" ht="12.65" customHeight="1">
      <c r="A77" s="6" t="s">
        <v>9</v>
      </c>
      <c r="B77" s="8"/>
      <c r="C77" s="68">
        <v>7.5</v>
      </c>
      <c r="D77" s="72">
        <f t="shared" si="14"/>
        <v>-89.86486486486487</v>
      </c>
      <c r="E77" s="68">
        <v>3.6</v>
      </c>
      <c r="F77" s="72">
        <f t="shared" si="16"/>
        <v>-4.4000000000000004</v>
      </c>
      <c r="G77" s="35">
        <v>2</v>
      </c>
      <c r="H77" s="72">
        <f t="shared" si="15"/>
        <v>-97.368421052631575</v>
      </c>
      <c r="I77" s="68">
        <v>4.8</v>
      </c>
      <c r="J77" s="72">
        <f t="shared" si="17"/>
        <v>-4.7</v>
      </c>
    </row>
    <row r="78" spans="1:10" s="1" customFormat="1" ht="18" customHeight="1">
      <c r="A78" s="6" t="s">
        <v>95</v>
      </c>
      <c r="B78" s="7"/>
      <c r="C78" s="69">
        <v>34.5</v>
      </c>
      <c r="D78" s="72">
        <f t="shared" si="14"/>
        <v>109.09090909090908</v>
      </c>
      <c r="E78" s="69">
        <v>3.9</v>
      </c>
      <c r="F78" s="72">
        <f t="shared" si="16"/>
        <v>-0.30000000000000027</v>
      </c>
      <c r="G78" s="39">
        <v>30</v>
      </c>
      <c r="H78" s="72">
        <f t="shared" si="15"/>
        <v>400</v>
      </c>
      <c r="I78" s="69">
        <v>4.5</v>
      </c>
      <c r="J78" s="72">
        <f t="shared" si="17"/>
        <v>-0.70000000000000018</v>
      </c>
    </row>
    <row r="79" spans="1:10" s="1" customFormat="1" ht="12.65" customHeight="1">
      <c r="A79" s="6" t="s">
        <v>0</v>
      </c>
      <c r="B79" s="7"/>
      <c r="C79" s="69">
        <v>67.5</v>
      </c>
      <c r="D79" s="72">
        <f t="shared" si="14"/>
        <v>2.2727272727272707</v>
      </c>
      <c r="E79" s="69">
        <v>5</v>
      </c>
      <c r="F79" s="72">
        <f t="shared" si="16"/>
        <v>0.40000000000000036</v>
      </c>
      <c r="G79" s="39">
        <v>66</v>
      </c>
      <c r="H79" s="72">
        <f t="shared" si="15"/>
        <v>11.864406779661007</v>
      </c>
      <c r="I79" s="69">
        <v>5.2</v>
      </c>
      <c r="J79" s="72">
        <f t="shared" si="17"/>
        <v>0.40000000000000036</v>
      </c>
    </row>
    <row r="80" spans="1:10" s="1" customFormat="1" ht="12.65" customHeight="1">
      <c r="A80" s="6" t="s">
        <v>1</v>
      </c>
      <c r="B80" s="7"/>
      <c r="C80" s="70">
        <v>78.5</v>
      </c>
      <c r="D80" s="72">
        <f t="shared" si="14"/>
        <v>0</v>
      </c>
      <c r="E80" s="69">
        <v>7.1</v>
      </c>
      <c r="F80" s="72">
        <f t="shared" si="16"/>
        <v>-0.20000000000000018</v>
      </c>
      <c r="G80" s="39">
        <v>62</v>
      </c>
      <c r="H80" s="72">
        <f t="shared" si="15"/>
        <v>40.909090909090921</v>
      </c>
      <c r="I80" s="69">
        <v>7.1</v>
      </c>
      <c r="J80" s="72">
        <f t="shared" si="17"/>
        <v>-0.60000000000000053</v>
      </c>
    </row>
    <row r="81" spans="1:10" s="1" customFormat="1" ht="12.65" customHeight="1">
      <c r="A81" s="6" t="s">
        <v>2</v>
      </c>
      <c r="B81" s="7"/>
      <c r="C81" s="69">
        <v>97.5</v>
      </c>
      <c r="D81" s="72">
        <f t="shared" si="14"/>
        <v>160</v>
      </c>
      <c r="E81" s="69">
        <v>12.1</v>
      </c>
      <c r="F81" s="72">
        <f t="shared" si="16"/>
        <v>-2.2000000000000011</v>
      </c>
      <c r="G81" s="39">
        <v>87</v>
      </c>
      <c r="H81" s="72">
        <f t="shared" si="15"/>
        <v>383.33333333333331</v>
      </c>
      <c r="I81" s="69">
        <v>11.7</v>
      </c>
      <c r="J81" s="72">
        <f t="shared" si="17"/>
        <v>-2.4000000000000004</v>
      </c>
    </row>
    <row r="82" spans="1:10" s="1" customFormat="1" ht="12.65" customHeight="1">
      <c r="A82" s="6" t="s">
        <v>3</v>
      </c>
      <c r="B82" s="7"/>
      <c r="C82" s="69">
        <v>124</v>
      </c>
      <c r="D82" s="72">
        <f t="shared" si="14"/>
        <v>115.65217391304347</v>
      </c>
      <c r="E82" s="69">
        <v>18.399999999999999</v>
      </c>
      <c r="F82" s="72">
        <f t="shared" si="16"/>
        <v>0.19999999999999929</v>
      </c>
      <c r="G82" s="39">
        <v>89</v>
      </c>
      <c r="H82" s="72">
        <f t="shared" si="15"/>
        <v>196.66666666666669</v>
      </c>
      <c r="I82" s="69">
        <v>17.7</v>
      </c>
      <c r="J82" s="72">
        <f t="shared" si="17"/>
        <v>0</v>
      </c>
    </row>
    <row r="83" spans="1:10" s="1" customFormat="1" ht="12.65" customHeight="1">
      <c r="A83" s="6" t="s">
        <v>4</v>
      </c>
      <c r="B83" s="7"/>
      <c r="C83" s="69">
        <v>162.5</v>
      </c>
      <c r="D83" s="72">
        <f t="shared" si="14"/>
        <v>185.08771929824564</v>
      </c>
      <c r="E83" s="69">
        <v>22.8</v>
      </c>
      <c r="F83" s="72">
        <f t="shared" si="16"/>
        <v>-1.1999999999999993</v>
      </c>
      <c r="G83" s="39">
        <v>141</v>
      </c>
      <c r="H83" s="72">
        <f t="shared" si="15"/>
        <v>605</v>
      </c>
      <c r="I83" s="69">
        <v>22</v>
      </c>
      <c r="J83" s="72">
        <f t="shared" si="17"/>
        <v>-1.1000000000000014</v>
      </c>
    </row>
    <row r="84" spans="1:10" s="1" customFormat="1" ht="12.65" customHeight="1">
      <c r="A84" s="6" t="s">
        <v>5</v>
      </c>
      <c r="B84" s="7"/>
      <c r="C84" s="70">
        <v>378</v>
      </c>
      <c r="D84" s="72">
        <f t="shared" si="14"/>
        <v>74.193548387096769</v>
      </c>
      <c r="E84" s="69">
        <v>25.8</v>
      </c>
      <c r="F84" s="72">
        <f t="shared" si="16"/>
        <v>-0.39999999999999858</v>
      </c>
      <c r="G84" s="39">
        <v>208</v>
      </c>
      <c r="H84" s="72">
        <f t="shared" si="15"/>
        <v>28.395061728395056</v>
      </c>
      <c r="I84" s="69">
        <v>25.1</v>
      </c>
      <c r="J84" s="72">
        <f t="shared" si="17"/>
        <v>-0.5</v>
      </c>
    </row>
    <row r="85" spans="1:10" s="1" customFormat="1" ht="12.65" customHeight="1">
      <c r="A85" s="6" t="s">
        <v>6</v>
      </c>
      <c r="B85" s="7"/>
      <c r="C85" s="69">
        <v>121</v>
      </c>
      <c r="D85" s="72">
        <f t="shared" si="14"/>
        <v>128.30188679245285</v>
      </c>
      <c r="E85" s="69">
        <v>28.6</v>
      </c>
      <c r="F85" s="72">
        <f t="shared" si="16"/>
        <v>1.2000000000000028</v>
      </c>
      <c r="G85" s="39">
        <v>89</v>
      </c>
      <c r="H85" s="72">
        <f t="shared" si="15"/>
        <v>67.924528301886795</v>
      </c>
      <c r="I85" s="69">
        <v>27.8</v>
      </c>
      <c r="J85" s="72">
        <f t="shared" si="17"/>
        <v>0.90000000000000213</v>
      </c>
    </row>
    <row r="86" spans="1:10" s="1" customFormat="1" ht="12.65" customHeight="1">
      <c r="A86" s="6" t="s">
        <v>7</v>
      </c>
      <c r="B86" s="7"/>
      <c r="C86" s="68">
        <v>148.5</v>
      </c>
      <c r="D86" s="72">
        <f t="shared" si="14"/>
        <v>222.82608695652172</v>
      </c>
      <c r="E86" s="69">
        <v>22.9</v>
      </c>
      <c r="F86" s="72">
        <f t="shared" si="16"/>
        <v>-2.2000000000000028</v>
      </c>
      <c r="G86" s="39">
        <v>113</v>
      </c>
      <c r="H86" s="72">
        <f t="shared" si="15"/>
        <v>182.50000000000003</v>
      </c>
      <c r="I86" s="69">
        <v>23</v>
      </c>
      <c r="J86" s="72">
        <f t="shared" si="17"/>
        <v>-1.8999999999999986</v>
      </c>
    </row>
    <row r="87" spans="1:10" s="1" customFormat="1" ht="12.65" customHeight="1">
      <c r="A87" s="6" t="s">
        <v>45</v>
      </c>
      <c r="B87" s="8"/>
      <c r="C87" s="68">
        <v>57</v>
      </c>
      <c r="D87" s="72">
        <f t="shared" si="14"/>
        <v>-9.5238095238095237</v>
      </c>
      <c r="E87" s="68">
        <v>18.899999999999999</v>
      </c>
      <c r="F87" s="72">
        <f t="shared" si="16"/>
        <v>0.39999999999999858</v>
      </c>
      <c r="G87" s="35">
        <v>52</v>
      </c>
      <c r="H87" s="72">
        <f t="shared" si="15"/>
        <v>-21.212121212121215</v>
      </c>
      <c r="I87" s="68">
        <v>19.600000000000001</v>
      </c>
      <c r="J87" s="72">
        <f t="shared" si="17"/>
        <v>0.40000000000000213</v>
      </c>
    </row>
    <row r="88" spans="1:10" s="1" customFormat="1" ht="12.65" customHeight="1">
      <c r="A88" s="6" t="s">
        <v>8</v>
      </c>
      <c r="B88" s="74" t="s">
        <v>122</v>
      </c>
      <c r="C88" s="68">
        <v>79.5</v>
      </c>
      <c r="D88" s="72">
        <f t="shared" si="14"/>
        <v>47.222222222222229</v>
      </c>
      <c r="E88" s="68">
        <v>12.8</v>
      </c>
      <c r="F88" s="72">
        <f t="shared" si="16"/>
        <v>1.3000000000000007</v>
      </c>
      <c r="G88" s="35">
        <v>60</v>
      </c>
      <c r="H88" s="72">
        <f t="shared" si="15"/>
        <v>57.894736842105267</v>
      </c>
      <c r="I88" s="68">
        <v>14</v>
      </c>
      <c r="J88" s="72">
        <f t="shared" si="17"/>
        <v>0.69999999999999929</v>
      </c>
    </row>
    <row r="89" spans="1:10" s="1" customFormat="1" ht="12.65" customHeight="1">
      <c r="A89" s="6" t="s">
        <v>9</v>
      </c>
      <c r="B89" s="8"/>
      <c r="C89" s="68">
        <v>56</v>
      </c>
      <c r="D89" s="72">
        <f t="shared" si="14"/>
        <v>646.66666666666663</v>
      </c>
      <c r="E89" s="68">
        <v>7.3</v>
      </c>
      <c r="F89" s="72">
        <f t="shared" si="16"/>
        <v>3.6999999999999997</v>
      </c>
      <c r="G89" s="35">
        <v>54</v>
      </c>
      <c r="H89" s="72">
        <f t="shared" si="15"/>
        <v>2600</v>
      </c>
      <c r="I89" s="68">
        <v>8.1</v>
      </c>
      <c r="J89" s="72">
        <f t="shared" si="17"/>
        <v>3.3</v>
      </c>
    </row>
    <row r="90" spans="1:10" s="1" customFormat="1" ht="18" customHeight="1">
      <c r="A90" s="6" t="s">
        <v>96</v>
      </c>
      <c r="B90" s="8"/>
      <c r="C90" s="69">
        <v>17.5</v>
      </c>
      <c r="D90" s="72">
        <f t="shared" si="14"/>
        <v>-49.275362318840578</v>
      </c>
      <c r="E90" s="69">
        <v>5.6</v>
      </c>
      <c r="F90" s="72">
        <f t="shared" si="16"/>
        <v>1.6999999999999997</v>
      </c>
      <c r="G90" s="39">
        <v>12</v>
      </c>
      <c r="H90" s="72">
        <f t="shared" si="15"/>
        <v>-60</v>
      </c>
      <c r="I90" s="69">
        <v>6.3</v>
      </c>
      <c r="J90" s="72">
        <f t="shared" si="17"/>
        <v>1.7999999999999998</v>
      </c>
    </row>
    <row r="91" spans="1:10" s="1" customFormat="1" ht="12.65" customHeight="1">
      <c r="A91" s="6" t="s">
        <v>0</v>
      </c>
      <c r="B91" s="8"/>
      <c r="C91" s="69">
        <v>42</v>
      </c>
      <c r="D91" s="72">
        <f t="shared" si="14"/>
        <v>-37.777777777777779</v>
      </c>
      <c r="E91" s="69">
        <v>7.1</v>
      </c>
      <c r="F91" s="72">
        <f t="shared" si="16"/>
        <v>2.0999999999999996</v>
      </c>
      <c r="G91" s="39">
        <v>37</v>
      </c>
      <c r="H91" s="72">
        <f t="shared" si="15"/>
        <v>-43.939393939393945</v>
      </c>
      <c r="I91" s="69">
        <v>7.2</v>
      </c>
      <c r="J91" s="72">
        <f t="shared" si="17"/>
        <v>2</v>
      </c>
    </row>
    <row r="92" spans="1:10" s="1" customFormat="1" ht="12.65" customHeight="1">
      <c r="A92" s="6" t="s">
        <v>1</v>
      </c>
      <c r="B92" s="8"/>
      <c r="C92" s="70">
        <v>69</v>
      </c>
      <c r="D92" s="72">
        <f t="shared" si="14"/>
        <v>-12.101910828025474</v>
      </c>
      <c r="E92" s="69">
        <v>8.4</v>
      </c>
      <c r="F92" s="72">
        <f t="shared" si="16"/>
        <v>1.3000000000000007</v>
      </c>
      <c r="G92" s="39">
        <v>31</v>
      </c>
      <c r="H92" s="72">
        <f t="shared" si="15"/>
        <v>-50</v>
      </c>
      <c r="I92" s="69">
        <v>8.4</v>
      </c>
      <c r="J92" s="72">
        <f t="shared" si="17"/>
        <v>1.3000000000000007</v>
      </c>
    </row>
    <row r="93" spans="1:10" s="1" customFormat="1" ht="12.65" customHeight="1">
      <c r="A93" s="6" t="s">
        <v>2</v>
      </c>
      <c r="B93" s="8"/>
      <c r="C93" s="69">
        <v>19.5</v>
      </c>
      <c r="D93" s="72">
        <f t="shared" si="14"/>
        <v>-80</v>
      </c>
      <c r="E93" s="69">
        <v>13</v>
      </c>
      <c r="F93" s="72">
        <f t="shared" si="16"/>
        <v>0.90000000000000036</v>
      </c>
      <c r="G93" s="39">
        <v>19</v>
      </c>
      <c r="H93" s="72">
        <f t="shared" si="15"/>
        <v>-78.160919540229884</v>
      </c>
      <c r="I93" s="69">
        <v>12.5</v>
      </c>
      <c r="J93" s="72">
        <f t="shared" si="17"/>
        <v>0.80000000000000071</v>
      </c>
    </row>
    <row r="94" spans="1:10" s="1" customFormat="1" ht="12.65" customHeight="1">
      <c r="A94" s="6" t="s">
        <v>3</v>
      </c>
      <c r="B94" s="8"/>
      <c r="C94" s="69">
        <v>139</v>
      </c>
      <c r="D94" s="72">
        <f t="shared" si="14"/>
        <v>12.096774193548377</v>
      </c>
      <c r="E94" s="69">
        <v>18</v>
      </c>
      <c r="F94" s="72">
        <f t="shared" si="16"/>
        <v>-0.39999999999999858</v>
      </c>
      <c r="G94" s="39">
        <v>113</v>
      </c>
      <c r="H94" s="72">
        <f t="shared" si="15"/>
        <v>26.966292134831459</v>
      </c>
      <c r="I94" s="69">
        <v>17.5</v>
      </c>
      <c r="J94" s="72">
        <f t="shared" si="17"/>
        <v>-0.19999999999999929</v>
      </c>
    </row>
    <row r="95" spans="1:10" s="1" customFormat="1" ht="12.65" customHeight="1">
      <c r="A95" s="6" t="s">
        <v>4</v>
      </c>
      <c r="B95" s="8"/>
      <c r="C95" s="69">
        <v>130.5</v>
      </c>
      <c r="D95" s="72">
        <f t="shared" si="14"/>
        <v>-19.692307692307697</v>
      </c>
      <c r="E95" s="69">
        <v>22.5</v>
      </c>
      <c r="F95" s="72">
        <f t="shared" si="16"/>
        <v>-0.30000000000000071</v>
      </c>
      <c r="G95" s="39">
        <v>103</v>
      </c>
      <c r="H95" s="72">
        <f t="shared" si="15"/>
        <v>-26.950354609929072</v>
      </c>
      <c r="I95" s="69">
        <v>21.5</v>
      </c>
      <c r="J95" s="72">
        <f t="shared" si="17"/>
        <v>-0.5</v>
      </c>
    </row>
    <row r="96" spans="1:10" s="1" customFormat="1" ht="12.65" customHeight="1">
      <c r="A96" s="6" t="s">
        <v>5</v>
      </c>
      <c r="B96" s="8"/>
      <c r="C96" s="70">
        <v>242.5</v>
      </c>
      <c r="D96" s="72">
        <f t="shared" si="14"/>
        <v>-35.846560846560848</v>
      </c>
      <c r="E96" s="69">
        <v>24.8</v>
      </c>
      <c r="F96" s="72">
        <f t="shared" si="16"/>
        <v>-1</v>
      </c>
      <c r="G96" s="39">
        <v>238</v>
      </c>
      <c r="H96" s="72">
        <f t="shared" si="15"/>
        <v>14.423076923076916</v>
      </c>
      <c r="I96" s="69">
        <v>24</v>
      </c>
      <c r="J96" s="72">
        <f t="shared" si="17"/>
        <v>-1.1000000000000014</v>
      </c>
    </row>
    <row r="97" spans="1:10" s="1" customFormat="1" ht="12.65" customHeight="1">
      <c r="A97" s="6" t="s">
        <v>6</v>
      </c>
      <c r="B97" s="8"/>
      <c r="C97" s="69">
        <v>139</v>
      </c>
      <c r="D97" s="72">
        <f t="shared" si="14"/>
        <v>14.876033057851235</v>
      </c>
      <c r="E97" s="69">
        <v>27.9</v>
      </c>
      <c r="F97" s="72">
        <f t="shared" si="16"/>
        <v>-0.70000000000000284</v>
      </c>
      <c r="G97" s="39">
        <v>45</v>
      </c>
      <c r="H97" s="72">
        <f t="shared" si="15"/>
        <v>-49.438202247191008</v>
      </c>
      <c r="I97" s="69">
        <v>27.1</v>
      </c>
      <c r="J97" s="72">
        <f t="shared" si="17"/>
        <v>-0.69999999999999929</v>
      </c>
    </row>
    <row r="98" spans="1:10" s="1" customFormat="1" ht="12.65" customHeight="1">
      <c r="A98" s="6" t="s">
        <v>7</v>
      </c>
      <c r="B98" s="8"/>
      <c r="C98" s="68">
        <v>71.5</v>
      </c>
      <c r="D98" s="72">
        <f t="shared" si="14"/>
        <v>-51.851851851851862</v>
      </c>
      <c r="E98" s="69">
        <v>26</v>
      </c>
      <c r="F98" s="72">
        <f t="shared" si="16"/>
        <v>3.1000000000000014</v>
      </c>
      <c r="G98" s="39">
        <v>82</v>
      </c>
      <c r="H98" s="72">
        <f t="shared" si="15"/>
        <v>-27.43362831858407</v>
      </c>
      <c r="I98" s="69">
        <v>25.6</v>
      </c>
      <c r="J98" s="72">
        <f t="shared" si="17"/>
        <v>2.6000000000000014</v>
      </c>
    </row>
    <row r="99" spans="1:10" s="1" customFormat="1" ht="12.65" customHeight="1">
      <c r="A99" s="6" t="s">
        <v>10</v>
      </c>
      <c r="B99" s="8"/>
      <c r="C99" s="68">
        <v>78.5</v>
      </c>
      <c r="D99" s="72">
        <f t="shared" si="14"/>
        <v>37.719298245614041</v>
      </c>
      <c r="E99" s="68">
        <v>18.600000000000001</v>
      </c>
      <c r="F99" s="72">
        <f t="shared" si="16"/>
        <v>-0.29999999999999716</v>
      </c>
      <c r="G99" s="35">
        <v>69</v>
      </c>
      <c r="H99" s="72">
        <f t="shared" si="15"/>
        <v>32.692307692307686</v>
      </c>
      <c r="I99" s="68">
        <v>19.100000000000001</v>
      </c>
      <c r="J99" s="72">
        <f t="shared" si="17"/>
        <v>-0.5</v>
      </c>
    </row>
    <row r="100" spans="1:10" s="1" customFormat="1" ht="12.65" customHeight="1">
      <c r="A100" s="6" t="s">
        <v>8</v>
      </c>
      <c r="B100" s="8"/>
      <c r="C100" s="68">
        <v>17.5</v>
      </c>
      <c r="D100" s="72">
        <f t="shared" si="14"/>
        <v>-77.987421383647799</v>
      </c>
      <c r="E100" s="68">
        <v>11.8</v>
      </c>
      <c r="F100" s="72">
        <f t="shared" si="16"/>
        <v>-1</v>
      </c>
      <c r="G100" s="35">
        <v>18</v>
      </c>
      <c r="H100" s="72">
        <f t="shared" si="15"/>
        <v>-70</v>
      </c>
      <c r="I100" s="68">
        <v>12.8</v>
      </c>
      <c r="J100" s="72">
        <f t="shared" si="17"/>
        <v>-1.1999999999999993</v>
      </c>
    </row>
    <row r="101" spans="1:10" s="1" customFormat="1" ht="12.65" customHeight="1">
      <c r="A101" s="6" t="s">
        <v>9</v>
      </c>
      <c r="B101" s="8"/>
      <c r="C101" s="68">
        <v>72</v>
      </c>
      <c r="D101" s="72">
        <f t="shared" ref="D101:D106" si="18">(C101/C89-1)*100</f>
        <v>28.57142857142858</v>
      </c>
      <c r="E101" s="68">
        <v>7.7</v>
      </c>
      <c r="F101" s="72">
        <f t="shared" ref="F101:F106" si="19">E101-E89</f>
        <v>0.40000000000000036</v>
      </c>
      <c r="G101" s="35">
        <v>70</v>
      </c>
      <c r="H101" s="72">
        <f t="shared" ref="H101:H106" si="20">(G101/G89-1)*100</f>
        <v>29.629629629629626</v>
      </c>
      <c r="I101" s="68">
        <v>8.6</v>
      </c>
      <c r="J101" s="72">
        <f t="shared" ref="J101:J106" si="21">I101-I89</f>
        <v>0.5</v>
      </c>
    </row>
    <row r="102" spans="1:10" s="1" customFormat="1" ht="18" customHeight="1">
      <c r="A102" s="6" t="s">
        <v>104</v>
      </c>
      <c r="B102" s="8"/>
      <c r="C102" s="69">
        <v>53</v>
      </c>
      <c r="D102" s="72">
        <f t="shared" si="18"/>
        <v>202.85714285714283</v>
      </c>
      <c r="E102" s="69">
        <v>4.2</v>
      </c>
      <c r="F102" s="72">
        <f t="shared" si="19"/>
        <v>-1.3999999999999995</v>
      </c>
      <c r="G102" s="39">
        <v>49</v>
      </c>
      <c r="H102" s="72">
        <f t="shared" si="20"/>
        <v>308.33333333333331</v>
      </c>
      <c r="I102" s="69">
        <v>4.9000000000000004</v>
      </c>
      <c r="J102" s="72">
        <f t="shared" si="21"/>
        <v>-1.3999999999999995</v>
      </c>
    </row>
    <row r="103" spans="1:10" s="1" customFormat="1" ht="12.65" customHeight="1">
      <c r="A103" s="6" t="s">
        <v>0</v>
      </c>
      <c r="B103" s="8"/>
      <c r="C103" s="69">
        <v>31.5</v>
      </c>
      <c r="D103" s="72">
        <f t="shared" si="18"/>
        <v>-25</v>
      </c>
      <c r="E103" s="69">
        <v>3.5</v>
      </c>
      <c r="F103" s="72">
        <f t="shared" si="19"/>
        <v>-3.5999999999999996</v>
      </c>
      <c r="G103" s="39">
        <v>23</v>
      </c>
      <c r="H103" s="72">
        <f t="shared" si="20"/>
        <v>-37.837837837837839</v>
      </c>
      <c r="I103" s="69">
        <v>3.8</v>
      </c>
      <c r="J103" s="72">
        <f t="shared" si="21"/>
        <v>-3.4000000000000004</v>
      </c>
    </row>
    <row r="104" spans="1:10" s="1" customFormat="1" ht="12.65" customHeight="1">
      <c r="A104" s="6" t="s">
        <v>1</v>
      </c>
      <c r="B104" s="8"/>
      <c r="C104" s="69">
        <v>114.5</v>
      </c>
      <c r="D104" s="72">
        <f t="shared" si="18"/>
        <v>65.94202898550725</v>
      </c>
      <c r="E104" s="69">
        <v>9.1999999999999993</v>
      </c>
      <c r="F104" s="72">
        <f t="shared" si="19"/>
        <v>0.79999999999999893</v>
      </c>
      <c r="G104" s="69">
        <v>114</v>
      </c>
      <c r="H104" s="72">
        <f t="shared" si="20"/>
        <v>267.74193548387098</v>
      </c>
      <c r="I104" s="69">
        <v>8.8000000000000007</v>
      </c>
      <c r="J104" s="72">
        <f t="shared" si="21"/>
        <v>0.40000000000000036</v>
      </c>
    </row>
    <row r="105" spans="1:10" s="1" customFormat="1" ht="12.65" customHeight="1">
      <c r="A105" s="6" t="s">
        <v>2</v>
      </c>
      <c r="B105" s="8"/>
      <c r="C105" s="69">
        <v>144.5</v>
      </c>
      <c r="D105" s="72">
        <f t="shared" si="18"/>
        <v>641.02564102564111</v>
      </c>
      <c r="E105" s="69">
        <v>13.9</v>
      </c>
      <c r="F105" s="72">
        <f t="shared" si="19"/>
        <v>0.90000000000000036</v>
      </c>
      <c r="G105" s="69">
        <v>126</v>
      </c>
      <c r="H105" s="72">
        <f t="shared" si="20"/>
        <v>563.15789473684208</v>
      </c>
      <c r="I105" s="69">
        <v>13.4</v>
      </c>
      <c r="J105" s="72">
        <f t="shared" si="21"/>
        <v>0.90000000000000036</v>
      </c>
    </row>
    <row r="106" spans="1:10" s="1" customFormat="1" ht="12.65" customHeight="1">
      <c r="A106" s="6" t="s">
        <v>3</v>
      </c>
      <c r="B106" s="8"/>
      <c r="C106" s="69">
        <v>170</v>
      </c>
      <c r="D106" s="72">
        <f t="shared" si="18"/>
        <v>22.302158273381288</v>
      </c>
      <c r="E106" s="69">
        <v>18.399999999999999</v>
      </c>
      <c r="F106" s="72">
        <f t="shared" si="19"/>
        <v>0.39999999999999858</v>
      </c>
      <c r="G106" s="69">
        <v>201</v>
      </c>
      <c r="H106" s="72">
        <f t="shared" si="20"/>
        <v>77.87610619469028</v>
      </c>
      <c r="I106" s="69">
        <v>17.600000000000001</v>
      </c>
      <c r="J106" s="72">
        <f t="shared" si="21"/>
        <v>0.10000000000000142</v>
      </c>
    </row>
    <row r="107" spans="1:10" s="1" customFormat="1" ht="12.65" customHeight="1">
      <c r="A107" s="6" t="s">
        <v>4</v>
      </c>
      <c r="B107" s="8"/>
      <c r="C107" s="69">
        <v>93</v>
      </c>
      <c r="D107" s="72">
        <f t="shared" ref="D107:D112" si="22">(C107/C95-1)*100</f>
        <v>-28.735632183908045</v>
      </c>
      <c r="E107" s="69">
        <v>21.9</v>
      </c>
      <c r="F107" s="72">
        <f t="shared" ref="F107:F112" si="23">E107-E95</f>
        <v>-0.60000000000000142</v>
      </c>
      <c r="G107" s="69">
        <v>113</v>
      </c>
      <c r="H107" s="72">
        <f t="shared" ref="H107:H113" si="24">(G107/G95-1)*100</f>
        <v>9.7087378640776656</v>
      </c>
      <c r="I107" s="69">
        <v>20.9</v>
      </c>
      <c r="J107" s="72">
        <f t="shared" ref="J107:J112" si="25">I107-I95</f>
        <v>-0.60000000000000142</v>
      </c>
    </row>
    <row r="108" spans="1:10" s="1" customFormat="1" ht="12.65" customHeight="1">
      <c r="A108" s="6" t="s">
        <v>5</v>
      </c>
      <c r="B108" s="8"/>
      <c r="C108" s="69">
        <v>41.5</v>
      </c>
      <c r="D108" s="72">
        <f t="shared" si="22"/>
        <v>-82.88659793814432</v>
      </c>
      <c r="E108" s="69">
        <v>27.5</v>
      </c>
      <c r="F108" s="72">
        <f t="shared" si="23"/>
        <v>2.6999999999999993</v>
      </c>
      <c r="G108" s="69">
        <v>63.5</v>
      </c>
      <c r="H108" s="72">
        <f t="shared" si="24"/>
        <v>-73.319327731092443</v>
      </c>
      <c r="I108" s="69">
        <v>26.2</v>
      </c>
      <c r="J108" s="72">
        <f t="shared" si="25"/>
        <v>2.1999999999999993</v>
      </c>
    </row>
    <row r="109" spans="1:10" s="1" customFormat="1" ht="12.65" customHeight="1">
      <c r="A109" s="6" t="s">
        <v>6</v>
      </c>
      <c r="B109" s="8"/>
      <c r="C109" s="69">
        <v>69.5</v>
      </c>
      <c r="D109" s="72">
        <f t="shared" si="22"/>
        <v>-50</v>
      </c>
      <c r="E109" s="69">
        <v>27.6</v>
      </c>
      <c r="F109" s="72">
        <f t="shared" si="23"/>
        <v>-0.29999999999999716</v>
      </c>
      <c r="G109" s="69">
        <v>35</v>
      </c>
      <c r="H109" s="72">
        <f t="shared" si="24"/>
        <v>-22.222222222222221</v>
      </c>
      <c r="I109" s="69">
        <v>26.8</v>
      </c>
      <c r="J109" s="72">
        <f t="shared" si="25"/>
        <v>-0.30000000000000071</v>
      </c>
    </row>
    <row r="110" spans="1:10" s="1" customFormat="1" ht="12.65" customHeight="1">
      <c r="A110" s="6" t="s">
        <v>7</v>
      </c>
      <c r="B110" s="8"/>
      <c r="C110" s="68">
        <v>165.5</v>
      </c>
      <c r="D110" s="72">
        <f t="shared" si="22"/>
        <v>131.46853146853147</v>
      </c>
      <c r="E110" s="69">
        <v>23.8</v>
      </c>
      <c r="F110" s="72">
        <f t="shared" si="23"/>
        <v>-2.1999999999999993</v>
      </c>
      <c r="G110" s="69">
        <v>169.5</v>
      </c>
      <c r="H110" s="72">
        <f t="shared" si="24"/>
        <v>106.70731707317071</v>
      </c>
      <c r="I110" s="69">
        <v>23.6</v>
      </c>
      <c r="J110" s="72">
        <f t="shared" si="25"/>
        <v>-2</v>
      </c>
    </row>
    <row r="111" spans="1:10" s="1" customFormat="1" ht="12.65" customHeight="1">
      <c r="A111" s="6" t="s">
        <v>10</v>
      </c>
      <c r="B111" s="8"/>
      <c r="C111" s="68">
        <v>74.5</v>
      </c>
      <c r="D111" s="72">
        <f t="shared" si="22"/>
        <v>-5.0955414012738842</v>
      </c>
      <c r="E111" s="69">
        <v>18.2</v>
      </c>
      <c r="F111" s="72">
        <f t="shared" si="23"/>
        <v>-0.40000000000000213</v>
      </c>
      <c r="G111" s="69">
        <v>73</v>
      </c>
      <c r="H111" s="72">
        <f t="shared" si="24"/>
        <v>5.7971014492753659</v>
      </c>
      <c r="I111" s="69">
        <v>19</v>
      </c>
      <c r="J111" s="72">
        <f t="shared" si="25"/>
        <v>-0.10000000000000142</v>
      </c>
    </row>
    <row r="112" spans="1:10" s="1" customFormat="1" ht="12.65" customHeight="1">
      <c r="A112" s="6" t="s">
        <v>8</v>
      </c>
      <c r="B112" s="8"/>
      <c r="C112" s="68">
        <v>44</v>
      </c>
      <c r="D112" s="72">
        <f t="shared" si="22"/>
        <v>151.42857142857142</v>
      </c>
      <c r="E112" s="69">
        <v>11.4</v>
      </c>
      <c r="F112" s="72">
        <f t="shared" si="23"/>
        <v>-0.40000000000000036</v>
      </c>
      <c r="G112" s="69">
        <v>45.5</v>
      </c>
      <c r="H112" s="72">
        <f t="shared" si="24"/>
        <v>152.77777777777777</v>
      </c>
      <c r="I112" s="69">
        <v>12.6</v>
      </c>
      <c r="J112" s="72">
        <f t="shared" si="25"/>
        <v>-0.20000000000000107</v>
      </c>
    </row>
    <row r="113" spans="1:10" s="1" customFormat="1" ht="12.65" customHeight="1">
      <c r="A113" s="45" t="s">
        <v>9</v>
      </c>
      <c r="B113" s="8"/>
      <c r="C113" s="69">
        <v>18.5</v>
      </c>
      <c r="D113" s="72">
        <f t="shared" ref="D113:D118" si="26">(C113/C101-1)*100</f>
        <v>-74.305555555555557</v>
      </c>
      <c r="E113" s="69">
        <v>7.2</v>
      </c>
      <c r="F113" s="72">
        <f t="shared" ref="F113:F118" si="27">E113-E101</f>
        <v>-0.5</v>
      </c>
      <c r="G113" s="69">
        <v>19</v>
      </c>
      <c r="H113" s="72">
        <f t="shared" si="24"/>
        <v>-72.857142857142861</v>
      </c>
      <c r="I113" s="69">
        <v>8.4</v>
      </c>
      <c r="J113" s="72">
        <f t="shared" ref="J113:J118" si="28">I113-I101</f>
        <v>-0.19999999999999929</v>
      </c>
    </row>
    <row r="114" spans="1:10" s="1" customFormat="1" ht="18" customHeight="1">
      <c r="A114" s="6" t="s">
        <v>180</v>
      </c>
      <c r="B114" s="8"/>
      <c r="C114" s="69">
        <v>39.5</v>
      </c>
      <c r="D114" s="72">
        <f t="shared" si="26"/>
        <v>-25.471698113207552</v>
      </c>
      <c r="E114" s="69">
        <v>4.5999999999999996</v>
      </c>
      <c r="F114" s="72">
        <f t="shared" si="27"/>
        <v>0.39999999999999947</v>
      </c>
      <c r="G114" s="69">
        <v>38.5</v>
      </c>
      <c r="H114" s="72">
        <f t="shared" ref="H114:H119" si="29">(G114/G102-1)*100</f>
        <v>-21.428571428571431</v>
      </c>
      <c r="I114" s="69">
        <v>5.5</v>
      </c>
      <c r="J114" s="72">
        <f t="shared" si="28"/>
        <v>0.59999999999999964</v>
      </c>
    </row>
    <row r="115" spans="1:10" s="1" customFormat="1" ht="12.65" customHeight="1">
      <c r="A115" s="6" t="s">
        <v>0</v>
      </c>
      <c r="B115" s="8"/>
      <c r="C115" s="69">
        <v>137</v>
      </c>
      <c r="D115" s="72">
        <f t="shared" si="26"/>
        <v>334.92063492063488</v>
      </c>
      <c r="E115" s="69">
        <v>6.3</v>
      </c>
      <c r="F115" s="72">
        <f t="shared" si="27"/>
        <v>2.8</v>
      </c>
      <c r="G115" s="69">
        <v>102</v>
      </c>
      <c r="H115" s="72">
        <f t="shared" si="29"/>
        <v>343.47826086956525</v>
      </c>
      <c r="I115" s="69">
        <v>6.6</v>
      </c>
      <c r="J115" s="72">
        <f t="shared" si="28"/>
        <v>2.8</v>
      </c>
    </row>
    <row r="116" spans="1:10" s="1" customFormat="1" ht="12.65" customHeight="1">
      <c r="A116" s="6" t="s">
        <v>1</v>
      </c>
      <c r="B116" s="8"/>
      <c r="C116" s="69">
        <v>90.5</v>
      </c>
      <c r="D116" s="72">
        <f t="shared" si="26"/>
        <v>-20.960698689956338</v>
      </c>
      <c r="E116" s="69">
        <v>8.6</v>
      </c>
      <c r="F116" s="72">
        <f t="shared" si="27"/>
        <v>-0.59999999999999964</v>
      </c>
      <c r="G116" s="69">
        <v>51</v>
      </c>
      <c r="H116" s="72">
        <f t="shared" si="29"/>
        <v>-55.263157894736835</v>
      </c>
      <c r="I116" s="69">
        <v>8.6999999999999993</v>
      </c>
      <c r="J116" s="72">
        <f t="shared" si="28"/>
        <v>-0.10000000000000142</v>
      </c>
    </row>
    <row r="117" spans="1:10" s="1" customFormat="1" ht="12.65" customHeight="1">
      <c r="A117" s="6" t="s">
        <v>2</v>
      </c>
      <c r="B117" s="8"/>
      <c r="C117" s="69">
        <v>78</v>
      </c>
      <c r="D117" s="72">
        <f t="shared" si="26"/>
        <v>-46.020761245674734</v>
      </c>
      <c r="E117" s="69">
        <v>13.9</v>
      </c>
      <c r="F117" s="72">
        <f t="shared" si="27"/>
        <v>0</v>
      </c>
      <c r="G117" s="69">
        <v>71.5</v>
      </c>
      <c r="H117" s="72">
        <f t="shared" si="29"/>
        <v>-43.253968253968253</v>
      </c>
      <c r="I117" s="69">
        <v>13.8</v>
      </c>
      <c r="J117" s="72">
        <f t="shared" si="28"/>
        <v>0.40000000000000036</v>
      </c>
    </row>
    <row r="118" spans="1:10" s="1" customFormat="1" ht="12.65" customHeight="1">
      <c r="A118" s="6" t="s">
        <v>3</v>
      </c>
      <c r="B118" s="8"/>
      <c r="C118" s="69">
        <v>54</v>
      </c>
      <c r="D118" s="72">
        <f t="shared" si="26"/>
        <v>-68.235294117647058</v>
      </c>
      <c r="E118" s="69">
        <v>18.5</v>
      </c>
      <c r="F118" s="72">
        <f t="shared" si="27"/>
        <v>0.10000000000000142</v>
      </c>
      <c r="G118" s="69">
        <v>35</v>
      </c>
      <c r="H118" s="72">
        <f t="shared" si="29"/>
        <v>-82.587064676616919</v>
      </c>
      <c r="I118" s="69">
        <v>18</v>
      </c>
      <c r="J118" s="72">
        <f t="shared" si="28"/>
        <v>0.39999999999999858</v>
      </c>
    </row>
    <row r="119" spans="1:10" s="1" customFormat="1" ht="12.65" customHeight="1">
      <c r="A119" s="6" t="s">
        <v>4</v>
      </c>
      <c r="B119" s="8"/>
      <c r="C119" s="69">
        <v>89</v>
      </c>
      <c r="D119" s="72">
        <f t="shared" ref="D119:D124" si="30">(C119/C107-1)*100</f>
        <v>-4.3010752688172005</v>
      </c>
      <c r="E119" s="69">
        <v>22.6</v>
      </c>
      <c r="F119" s="72">
        <f t="shared" ref="F119:F124" si="31">E119-E107</f>
        <v>0.70000000000000284</v>
      </c>
      <c r="G119" s="69">
        <v>61.5</v>
      </c>
      <c r="H119" s="72">
        <f t="shared" si="29"/>
        <v>-45.575221238938056</v>
      </c>
      <c r="I119" s="69">
        <v>21.8</v>
      </c>
      <c r="J119" s="72">
        <f t="shared" ref="J119:J124" si="32">I119-I107</f>
        <v>0.90000000000000213</v>
      </c>
    </row>
    <row r="120" spans="1:10" s="1" customFormat="1" ht="12.65" customHeight="1">
      <c r="A120" s="6" t="s">
        <v>5</v>
      </c>
      <c r="B120" s="8"/>
      <c r="C120" s="69">
        <v>243</v>
      </c>
      <c r="D120" s="72">
        <f t="shared" si="30"/>
        <v>485.54216867469881</v>
      </c>
      <c r="E120" s="69">
        <v>25.7</v>
      </c>
      <c r="F120" s="72">
        <f t="shared" si="31"/>
        <v>-1.8000000000000007</v>
      </c>
      <c r="G120" s="69">
        <v>221.5</v>
      </c>
      <c r="H120" s="72">
        <f t="shared" ref="H120:H125" si="33">(G120/G108-1)*100</f>
        <v>248.81889763779529</v>
      </c>
      <c r="I120" s="69">
        <v>24.8</v>
      </c>
      <c r="J120" s="72">
        <f t="shared" si="32"/>
        <v>-1.3999999999999986</v>
      </c>
    </row>
    <row r="121" spans="1:10" s="1" customFormat="1" ht="12.65" customHeight="1">
      <c r="A121" s="6" t="s">
        <v>6</v>
      </c>
      <c r="B121" s="8"/>
      <c r="C121" s="69">
        <v>213.5</v>
      </c>
      <c r="D121" s="72">
        <f t="shared" si="30"/>
        <v>207.19424460431654</v>
      </c>
      <c r="E121" s="69">
        <v>26.8</v>
      </c>
      <c r="F121" s="72">
        <f t="shared" si="31"/>
        <v>-0.80000000000000071</v>
      </c>
      <c r="G121" s="69">
        <v>219</v>
      </c>
      <c r="H121" s="72">
        <f t="shared" si="33"/>
        <v>525.71428571428567</v>
      </c>
      <c r="I121" s="69">
        <v>26.3</v>
      </c>
      <c r="J121" s="72">
        <f t="shared" si="32"/>
        <v>-0.5</v>
      </c>
    </row>
    <row r="122" spans="1:10" s="1" customFormat="1" ht="12.65" customHeight="1">
      <c r="A122" s="6" t="s">
        <v>7</v>
      </c>
      <c r="B122" s="8"/>
      <c r="C122" s="69">
        <v>70</v>
      </c>
      <c r="D122" s="72">
        <f t="shared" si="30"/>
        <v>-57.703927492447129</v>
      </c>
      <c r="E122" s="69">
        <v>23.1</v>
      </c>
      <c r="F122" s="72">
        <f t="shared" si="31"/>
        <v>-0.69999999999999929</v>
      </c>
      <c r="G122" s="69">
        <v>35</v>
      </c>
      <c r="H122" s="72">
        <f t="shared" si="33"/>
        <v>-79.35103244837758</v>
      </c>
      <c r="I122" s="69">
        <v>23.3</v>
      </c>
      <c r="J122" s="72">
        <f t="shared" si="32"/>
        <v>-0.30000000000000071</v>
      </c>
    </row>
    <row r="123" spans="1:10" s="1" customFormat="1" ht="12.65" customHeight="1">
      <c r="A123" s="6" t="s">
        <v>10</v>
      </c>
      <c r="B123" s="8"/>
      <c r="C123" s="69">
        <v>83</v>
      </c>
      <c r="D123" s="72">
        <f t="shared" si="30"/>
        <v>11.409395973154357</v>
      </c>
      <c r="E123" s="69">
        <v>17.8</v>
      </c>
      <c r="F123" s="72">
        <f t="shared" si="31"/>
        <v>-0.39999999999999858</v>
      </c>
      <c r="G123" s="69">
        <v>77</v>
      </c>
      <c r="H123" s="72">
        <f t="shared" si="33"/>
        <v>5.4794520547945202</v>
      </c>
      <c r="I123" s="69">
        <v>18.3</v>
      </c>
      <c r="J123" s="72">
        <f t="shared" si="32"/>
        <v>-0.69999999999999929</v>
      </c>
    </row>
    <row r="124" spans="1:10" s="1" customFormat="1" ht="12.65" customHeight="1">
      <c r="A124" s="6" t="s">
        <v>8</v>
      </c>
      <c r="B124" s="8"/>
      <c r="C124" s="69">
        <v>138.5</v>
      </c>
      <c r="D124" s="72">
        <f t="shared" si="30"/>
        <v>214.77272727272728</v>
      </c>
      <c r="E124" s="69">
        <v>12.1</v>
      </c>
      <c r="F124" s="72">
        <f t="shared" si="31"/>
        <v>0.69999999999999929</v>
      </c>
      <c r="G124" s="69">
        <v>163.5</v>
      </c>
      <c r="H124" s="72">
        <f t="shared" si="33"/>
        <v>259.34065934065933</v>
      </c>
      <c r="I124" s="69">
        <v>13</v>
      </c>
      <c r="J124" s="72">
        <f t="shared" si="32"/>
        <v>0.40000000000000036</v>
      </c>
    </row>
    <row r="125" spans="1:10" s="1" customFormat="1" ht="12.65" customHeight="1">
      <c r="A125" s="45" t="s">
        <v>9</v>
      </c>
      <c r="B125" s="8"/>
      <c r="C125" s="124">
        <v>54.5</v>
      </c>
      <c r="D125" s="72">
        <f t="shared" ref="D125:D136" si="34">(C125/C113-1)*100</f>
        <v>194.59459459459461</v>
      </c>
      <c r="E125" s="69">
        <v>6.9</v>
      </c>
      <c r="F125" s="72">
        <f t="shared" ref="F125:F136" si="35">E125-E113</f>
        <v>-0.29999999999999982</v>
      </c>
      <c r="G125" s="69">
        <v>32</v>
      </c>
      <c r="H125" s="72">
        <f t="shared" si="33"/>
        <v>68.421052631578931</v>
      </c>
      <c r="I125" s="69">
        <v>7.8</v>
      </c>
      <c r="J125" s="72">
        <f t="shared" ref="J125:J136" si="36">I125-I113</f>
        <v>-0.60000000000000053</v>
      </c>
    </row>
    <row r="126" spans="1:10" s="1" customFormat="1" ht="18" customHeight="1">
      <c r="A126" s="45" t="s">
        <v>211</v>
      </c>
      <c r="B126" s="8"/>
      <c r="C126" s="69">
        <v>15.5</v>
      </c>
      <c r="D126" s="72">
        <f t="shared" si="34"/>
        <v>-60.75949367088608</v>
      </c>
      <c r="E126" s="69">
        <v>4.3</v>
      </c>
      <c r="F126" s="72">
        <f t="shared" si="35"/>
        <v>-0.29999999999999982</v>
      </c>
      <c r="G126" s="69">
        <v>11.5</v>
      </c>
      <c r="H126" s="72">
        <f t="shared" ref="H126:H136" si="37">(G126/G114-1)*100</f>
        <v>-70.129870129870127</v>
      </c>
      <c r="I126" s="69">
        <v>5.0999999999999996</v>
      </c>
      <c r="J126" s="72">
        <f t="shared" si="36"/>
        <v>-0.40000000000000036</v>
      </c>
    </row>
    <row r="127" spans="1:10" s="1" customFormat="1" ht="12.65" customHeight="1">
      <c r="A127" s="6" t="s">
        <v>0</v>
      </c>
      <c r="B127" s="8"/>
      <c r="C127" s="69">
        <v>88</v>
      </c>
      <c r="D127" s="72">
        <f t="shared" si="34"/>
        <v>-35.766423357664237</v>
      </c>
      <c r="E127" s="69">
        <v>6.4</v>
      </c>
      <c r="F127" s="72">
        <f t="shared" si="35"/>
        <v>0.10000000000000053</v>
      </c>
      <c r="G127" s="69">
        <v>80</v>
      </c>
      <c r="H127" s="72">
        <f t="shared" si="37"/>
        <v>-21.568627450980394</v>
      </c>
      <c r="I127" s="69">
        <v>6.3</v>
      </c>
      <c r="J127" s="72">
        <f t="shared" si="36"/>
        <v>-0.29999999999999982</v>
      </c>
    </row>
    <row r="128" spans="1:10" s="1" customFormat="1" ht="12.65" customHeight="1">
      <c r="A128" s="6" t="s">
        <v>1</v>
      </c>
      <c r="B128" s="8"/>
      <c r="C128" s="69">
        <v>136</v>
      </c>
      <c r="D128" s="72">
        <f t="shared" si="34"/>
        <v>50.276243093922645</v>
      </c>
      <c r="E128" s="69">
        <v>8.3000000000000007</v>
      </c>
      <c r="F128" s="72">
        <f t="shared" si="35"/>
        <v>-0.29999999999999893</v>
      </c>
      <c r="G128" s="69">
        <v>132</v>
      </c>
      <c r="H128" s="72">
        <f t="shared" si="37"/>
        <v>158.82352941176472</v>
      </c>
      <c r="I128" s="69">
        <v>8</v>
      </c>
      <c r="J128" s="72">
        <f t="shared" si="36"/>
        <v>-0.69999999999999929</v>
      </c>
    </row>
    <row r="129" spans="1:10" s="1" customFormat="1" ht="12.65" customHeight="1">
      <c r="A129" s="6" t="s">
        <v>2</v>
      </c>
      <c r="B129" s="8"/>
      <c r="C129" s="69">
        <v>216</v>
      </c>
      <c r="D129" s="72">
        <f t="shared" si="34"/>
        <v>176.92307692307691</v>
      </c>
      <c r="E129" s="69">
        <v>12.3</v>
      </c>
      <c r="F129" s="72">
        <f t="shared" si="35"/>
        <v>-1.5999999999999996</v>
      </c>
      <c r="G129" s="69">
        <v>134</v>
      </c>
      <c r="H129" s="72">
        <f t="shared" si="37"/>
        <v>87.412587412587413</v>
      </c>
      <c r="I129" s="69">
        <v>11.8</v>
      </c>
      <c r="J129" s="72">
        <f t="shared" si="36"/>
        <v>-2</v>
      </c>
    </row>
    <row r="130" spans="1:10" s="1" customFormat="1" ht="12.65" customHeight="1">
      <c r="A130" s="6" t="s">
        <v>3</v>
      </c>
      <c r="B130" s="8"/>
      <c r="C130" s="69">
        <v>187</v>
      </c>
      <c r="D130" s="72">
        <f t="shared" si="34"/>
        <v>246.29629629629628</v>
      </c>
      <c r="E130" s="69">
        <v>17.600000000000001</v>
      </c>
      <c r="F130" s="72">
        <f t="shared" si="35"/>
        <v>-0.89999999999999858</v>
      </c>
      <c r="G130" s="69">
        <v>135.5</v>
      </c>
      <c r="H130" s="72">
        <f t="shared" si="37"/>
        <v>287.14285714285717</v>
      </c>
      <c r="I130" s="69">
        <v>16.899999999999999</v>
      </c>
      <c r="J130" s="72">
        <f t="shared" si="36"/>
        <v>-1.1000000000000014</v>
      </c>
    </row>
    <row r="131" spans="1:10" s="1" customFormat="1" ht="12.65" customHeight="1">
      <c r="A131" s="6" t="s">
        <v>4</v>
      </c>
      <c r="B131" s="8"/>
      <c r="C131" s="69">
        <v>259.5</v>
      </c>
      <c r="D131" s="72">
        <f t="shared" si="34"/>
        <v>191.57303370786516</v>
      </c>
      <c r="E131" s="69">
        <v>22.9</v>
      </c>
      <c r="F131" s="72">
        <f t="shared" si="35"/>
        <v>0.29999999999999716</v>
      </c>
      <c r="G131" s="69">
        <v>205.5</v>
      </c>
      <c r="H131" s="72">
        <f t="shared" si="37"/>
        <v>234.14634146341461</v>
      </c>
      <c r="I131" s="69">
        <v>21.9</v>
      </c>
      <c r="J131" s="72">
        <f t="shared" si="36"/>
        <v>9.9999999999997868E-2</v>
      </c>
    </row>
    <row r="132" spans="1:10" s="1" customFormat="1" ht="12.65" customHeight="1">
      <c r="A132" s="6" t="s">
        <v>5</v>
      </c>
      <c r="B132" s="8"/>
      <c r="C132" s="69">
        <v>268</v>
      </c>
      <c r="D132" s="72">
        <f t="shared" si="34"/>
        <v>10.288065843621407</v>
      </c>
      <c r="E132" s="69">
        <v>26.7</v>
      </c>
      <c r="F132" s="72">
        <f t="shared" si="35"/>
        <v>1</v>
      </c>
      <c r="G132" s="69">
        <v>109.5</v>
      </c>
      <c r="H132" s="72">
        <f t="shared" si="37"/>
        <v>-50.564334085778782</v>
      </c>
      <c r="I132" s="69">
        <v>25.8</v>
      </c>
      <c r="J132" s="72">
        <f t="shared" si="36"/>
        <v>1</v>
      </c>
    </row>
    <row r="133" spans="1:10" s="1" customFormat="1" ht="12.65" customHeight="1">
      <c r="A133" s="6" t="s">
        <v>6</v>
      </c>
      <c r="B133" s="8"/>
      <c r="C133" s="69">
        <v>21.5</v>
      </c>
      <c r="D133" s="72">
        <f t="shared" si="34"/>
        <v>-89.929742388758783</v>
      </c>
      <c r="E133" s="69">
        <v>29.5</v>
      </c>
      <c r="F133" s="72">
        <f t="shared" si="35"/>
        <v>2.6999999999999993</v>
      </c>
      <c r="G133" s="69">
        <v>10</v>
      </c>
      <c r="H133" s="72">
        <f t="shared" si="37"/>
        <v>-95.433789954337897</v>
      </c>
      <c r="I133" s="69">
        <v>28.3</v>
      </c>
      <c r="J133" s="72">
        <f t="shared" si="36"/>
        <v>2</v>
      </c>
    </row>
    <row r="134" spans="1:10" s="1" customFormat="1" ht="12.65" customHeight="1">
      <c r="A134" s="6" t="s">
        <v>7</v>
      </c>
      <c r="B134" s="8"/>
      <c r="C134" s="69">
        <v>144</v>
      </c>
      <c r="D134" s="72">
        <f t="shared" si="34"/>
        <v>105.71428571428569</v>
      </c>
      <c r="E134" s="69">
        <v>25.4</v>
      </c>
      <c r="F134" s="72">
        <f t="shared" si="35"/>
        <v>2.2999999999999972</v>
      </c>
      <c r="G134" s="69">
        <v>114</v>
      </c>
      <c r="H134" s="72">
        <f t="shared" si="37"/>
        <v>225.71428571428572</v>
      </c>
      <c r="I134" s="69">
        <v>25.2</v>
      </c>
      <c r="J134" s="72">
        <f t="shared" si="36"/>
        <v>1.8999999999999986</v>
      </c>
    </row>
    <row r="135" spans="1:10" s="1" customFormat="1" ht="12.65" customHeight="1">
      <c r="A135" s="6" t="s">
        <v>10</v>
      </c>
      <c r="B135" s="8"/>
      <c r="C135" s="69">
        <v>114.5</v>
      </c>
      <c r="D135" s="72">
        <f t="shared" si="34"/>
        <v>37.951807228915669</v>
      </c>
      <c r="E135" s="69">
        <v>18.8</v>
      </c>
      <c r="F135" s="72">
        <f t="shared" si="35"/>
        <v>1</v>
      </c>
      <c r="G135" s="69">
        <v>114</v>
      </c>
      <c r="H135" s="72">
        <f t="shared" si="37"/>
        <v>48.05194805194806</v>
      </c>
      <c r="I135" s="69">
        <v>19.2</v>
      </c>
      <c r="J135" s="72">
        <f t="shared" si="36"/>
        <v>0.89999999999999858</v>
      </c>
    </row>
    <row r="136" spans="1:10" s="1" customFormat="1" ht="12.65" customHeight="1">
      <c r="A136" s="6" t="s">
        <v>8</v>
      </c>
      <c r="B136" s="8"/>
      <c r="C136" s="69">
        <v>12</v>
      </c>
      <c r="D136" s="72">
        <f t="shared" si="34"/>
        <v>-91.335740072202171</v>
      </c>
      <c r="E136" s="69">
        <v>11.3</v>
      </c>
      <c r="F136" s="72">
        <f t="shared" si="35"/>
        <v>-0.79999999999999893</v>
      </c>
      <c r="G136" s="69">
        <v>10.5</v>
      </c>
      <c r="H136" s="72">
        <f t="shared" si="37"/>
        <v>-93.577981651376135</v>
      </c>
      <c r="I136" s="69">
        <v>12.6</v>
      </c>
      <c r="J136" s="72">
        <f t="shared" si="36"/>
        <v>-0.40000000000000036</v>
      </c>
    </row>
    <row r="137" spans="1:10" s="1" customFormat="1" ht="11.25" customHeight="1">
      <c r="A137" s="45" t="s">
        <v>9</v>
      </c>
      <c r="B137" s="8"/>
      <c r="C137" s="69">
        <v>63</v>
      </c>
      <c r="D137" s="72">
        <f>(C137/C125-1)*100</f>
        <v>15.596330275229352</v>
      </c>
      <c r="E137" s="69">
        <v>6.8</v>
      </c>
      <c r="F137" s="72">
        <f>E137-E125</f>
        <v>-0.10000000000000053</v>
      </c>
      <c r="G137" s="69">
        <v>68.5</v>
      </c>
      <c r="H137" s="72">
        <f>(G137/G125-1)*100</f>
        <v>114.0625</v>
      </c>
      <c r="I137" s="69">
        <v>7.7</v>
      </c>
      <c r="J137" s="72">
        <f>I137-I125</f>
        <v>-9.9999999999999645E-2</v>
      </c>
    </row>
    <row r="138" spans="1:10" s="1" customFormat="1" ht="18" customHeight="1">
      <c r="A138" s="45" t="s">
        <v>218</v>
      </c>
      <c r="B138" s="8"/>
      <c r="C138" s="69">
        <v>4.5</v>
      </c>
      <c r="D138" s="72">
        <f>(C138/C126-1)*100</f>
        <v>-70.967741935483872</v>
      </c>
      <c r="E138" s="69">
        <v>2.4</v>
      </c>
      <c r="F138" s="72">
        <f>E138-E126</f>
        <v>-1.9</v>
      </c>
      <c r="G138" s="69">
        <v>0.5</v>
      </c>
      <c r="H138" s="72">
        <f>(G138/G126-1)*100</f>
        <v>-95.652173913043484</v>
      </c>
      <c r="I138" s="69">
        <v>3.2</v>
      </c>
      <c r="J138" s="72">
        <f>I138-I126</f>
        <v>-1.8999999999999995</v>
      </c>
    </row>
    <row r="139" spans="1:10" s="1" customFormat="1" ht="12" customHeight="1">
      <c r="A139" s="45" t="s">
        <v>217</v>
      </c>
      <c r="B139" s="8"/>
      <c r="C139" s="69">
        <v>60</v>
      </c>
      <c r="D139" s="72">
        <f t="shared" ref="D139:D161" si="38">(C139/C127-1)*100</f>
        <v>-31.818181818181824</v>
      </c>
      <c r="E139" s="69">
        <v>5.8</v>
      </c>
      <c r="F139" s="72">
        <f t="shared" ref="F139:F161" si="39">E139-E127</f>
        <v>-0.60000000000000053</v>
      </c>
      <c r="G139" s="69">
        <v>59.5</v>
      </c>
      <c r="H139" s="72">
        <f t="shared" ref="H139:H161" si="40">(G139/G127-1)*100</f>
        <v>-25.624999999999996</v>
      </c>
      <c r="I139" s="69">
        <v>5.8</v>
      </c>
      <c r="J139" s="72">
        <f t="shared" ref="J139:J161" si="41">I139-I127</f>
        <v>-0.5</v>
      </c>
    </row>
    <row r="140" spans="1:10" s="1" customFormat="1" ht="12" customHeight="1">
      <c r="A140" s="45" t="s">
        <v>1</v>
      </c>
      <c r="B140" s="8"/>
      <c r="C140" s="69">
        <v>30</v>
      </c>
      <c r="D140" s="72">
        <f t="shared" si="38"/>
        <v>-77.941176470588232</v>
      </c>
      <c r="E140" s="69">
        <v>6.5</v>
      </c>
      <c r="F140" s="72">
        <f t="shared" si="39"/>
        <v>-1.8000000000000007</v>
      </c>
      <c r="G140" s="69">
        <v>30.5</v>
      </c>
      <c r="H140" s="72">
        <f t="shared" si="40"/>
        <v>-76.893939393939391</v>
      </c>
      <c r="I140" s="69">
        <v>6.5</v>
      </c>
      <c r="J140" s="72">
        <f t="shared" si="41"/>
        <v>-1.5</v>
      </c>
    </row>
    <row r="141" spans="1:10" s="1" customFormat="1" ht="12" customHeight="1">
      <c r="A141" s="6" t="s">
        <v>2</v>
      </c>
      <c r="B141" s="8"/>
      <c r="C141" s="69">
        <v>84</v>
      </c>
      <c r="D141" s="72">
        <f t="shared" si="38"/>
        <v>-61.111111111111114</v>
      </c>
      <c r="E141" s="69">
        <v>12</v>
      </c>
      <c r="F141" s="72">
        <f t="shared" si="39"/>
        <v>-0.30000000000000071</v>
      </c>
      <c r="G141" s="69">
        <v>47.5</v>
      </c>
      <c r="H141" s="72">
        <f t="shared" si="40"/>
        <v>-64.552238805970148</v>
      </c>
      <c r="I141" s="69">
        <v>11.8</v>
      </c>
      <c r="J141" s="72">
        <f t="shared" si="41"/>
        <v>0</v>
      </c>
    </row>
    <row r="142" spans="1:10" s="1" customFormat="1" ht="12" customHeight="1">
      <c r="A142" s="6" t="s">
        <v>3</v>
      </c>
      <c r="B142" s="8"/>
      <c r="C142" s="69">
        <v>258</v>
      </c>
      <c r="D142" s="72">
        <f t="shared" si="38"/>
        <v>37.967914438502667</v>
      </c>
      <c r="E142" s="69">
        <v>18.399999999999999</v>
      </c>
      <c r="F142" s="72">
        <f t="shared" si="39"/>
        <v>0.79999999999999716</v>
      </c>
      <c r="G142" s="69">
        <v>253</v>
      </c>
      <c r="H142" s="72">
        <f t="shared" si="40"/>
        <v>86.715867158671585</v>
      </c>
      <c r="I142" s="69">
        <v>17.5</v>
      </c>
      <c r="J142" s="72">
        <f t="shared" si="41"/>
        <v>0.60000000000000142</v>
      </c>
    </row>
    <row r="143" spans="1:10" s="1" customFormat="1" ht="12" customHeight="1">
      <c r="A143" s="6" t="s">
        <v>4</v>
      </c>
      <c r="B143" s="8"/>
      <c r="C143" s="69">
        <v>87.5</v>
      </c>
      <c r="D143" s="72">
        <f t="shared" si="38"/>
        <v>-66.28131021194605</v>
      </c>
      <c r="E143" s="69">
        <v>23.1</v>
      </c>
      <c r="F143" s="72">
        <f t="shared" si="39"/>
        <v>0.20000000000000284</v>
      </c>
      <c r="G143" s="69">
        <v>108.5</v>
      </c>
      <c r="H143" s="72">
        <f t="shared" si="40"/>
        <v>-47.201946472019465</v>
      </c>
      <c r="I143" s="69">
        <v>21.7</v>
      </c>
      <c r="J143" s="72">
        <f t="shared" si="41"/>
        <v>-0.19999999999999929</v>
      </c>
    </row>
    <row r="144" spans="1:10" s="1" customFormat="1" ht="12" customHeight="1">
      <c r="A144" s="6" t="s">
        <v>5</v>
      </c>
      <c r="B144" s="8"/>
      <c r="C144" s="69">
        <v>115.5</v>
      </c>
      <c r="D144" s="72">
        <f t="shared" si="38"/>
        <v>-56.902985074626869</v>
      </c>
      <c r="E144" s="69">
        <v>26.7</v>
      </c>
      <c r="F144" s="72">
        <f t="shared" si="39"/>
        <v>0</v>
      </c>
      <c r="G144" s="69">
        <v>123.5</v>
      </c>
      <c r="H144" s="72">
        <f t="shared" si="40"/>
        <v>12.785388127853881</v>
      </c>
      <c r="I144" s="69">
        <v>25.6</v>
      </c>
      <c r="J144" s="72">
        <f t="shared" si="41"/>
        <v>-0.19999999999999929</v>
      </c>
    </row>
    <row r="145" spans="1:10" s="1" customFormat="1" ht="12" customHeight="1">
      <c r="A145" s="6" t="s">
        <v>6</v>
      </c>
      <c r="B145" s="8"/>
      <c r="C145" s="69">
        <v>50</v>
      </c>
      <c r="D145" s="72">
        <f t="shared" si="38"/>
        <v>132.55813953488374</v>
      </c>
      <c r="E145" s="69">
        <v>28.1</v>
      </c>
      <c r="F145" s="72">
        <f t="shared" si="39"/>
        <v>-1.3999999999999986</v>
      </c>
      <c r="G145" s="69">
        <v>31.5</v>
      </c>
      <c r="H145" s="72">
        <f t="shared" si="40"/>
        <v>215</v>
      </c>
      <c r="I145" s="69">
        <v>27.2</v>
      </c>
      <c r="J145" s="72">
        <f t="shared" si="41"/>
        <v>-1.1000000000000014</v>
      </c>
    </row>
    <row r="146" spans="1:10" s="1" customFormat="1" ht="12" customHeight="1">
      <c r="A146" s="6" t="s">
        <v>7</v>
      </c>
      <c r="B146" s="8"/>
      <c r="C146" s="69">
        <v>609</v>
      </c>
      <c r="D146" s="72">
        <f t="shared" si="38"/>
        <v>322.91666666666669</v>
      </c>
      <c r="E146" s="69">
        <v>24.1</v>
      </c>
      <c r="F146" s="72">
        <f t="shared" si="39"/>
        <v>-1.2999999999999972</v>
      </c>
      <c r="G146" s="69">
        <v>585.5</v>
      </c>
      <c r="H146" s="72">
        <f t="shared" si="40"/>
        <v>413.59649122807019</v>
      </c>
      <c r="I146" s="69">
        <v>24</v>
      </c>
      <c r="J146" s="72">
        <f t="shared" si="41"/>
        <v>-1.1999999999999993</v>
      </c>
    </row>
    <row r="147" spans="1:10" s="1" customFormat="1" ht="12" customHeight="1">
      <c r="A147" s="6" t="s">
        <v>10</v>
      </c>
      <c r="B147" s="8"/>
      <c r="C147" s="69">
        <v>126.5</v>
      </c>
      <c r="D147" s="72">
        <f t="shared" si="38"/>
        <v>10.480349344978169</v>
      </c>
      <c r="E147" s="69">
        <v>17.899999999999999</v>
      </c>
      <c r="F147" s="72">
        <f t="shared" si="39"/>
        <v>-0.90000000000000213</v>
      </c>
      <c r="G147" s="69">
        <v>97.5</v>
      </c>
      <c r="H147" s="72">
        <f t="shared" si="40"/>
        <v>-14.473684210526317</v>
      </c>
      <c r="I147" s="69">
        <v>18.600000000000001</v>
      </c>
      <c r="J147" s="72">
        <f t="shared" si="41"/>
        <v>-0.59999999999999787</v>
      </c>
    </row>
    <row r="148" spans="1:10" s="1" customFormat="1" ht="12" customHeight="1">
      <c r="A148" s="45" t="s">
        <v>8</v>
      </c>
      <c r="B148" s="8"/>
      <c r="C148" s="69">
        <v>81.5</v>
      </c>
      <c r="D148" s="72">
        <f t="shared" si="38"/>
        <v>579.16666666666674</v>
      </c>
      <c r="E148" s="69">
        <v>13.7</v>
      </c>
      <c r="F148" s="72">
        <f t="shared" si="39"/>
        <v>2.3999999999999986</v>
      </c>
      <c r="G148" s="69">
        <v>59.5</v>
      </c>
      <c r="H148" s="72">
        <f t="shared" si="40"/>
        <v>466.66666666666669</v>
      </c>
      <c r="I148" s="69">
        <v>14.7</v>
      </c>
      <c r="J148" s="72">
        <f t="shared" si="41"/>
        <v>2.0999999999999996</v>
      </c>
    </row>
    <row r="149" spans="1:10" s="1" customFormat="1" ht="12" customHeight="1">
      <c r="A149" s="45" t="s">
        <v>9</v>
      </c>
      <c r="B149" s="8"/>
      <c r="C149" s="124">
        <v>12.5</v>
      </c>
      <c r="D149" s="72">
        <f t="shared" si="38"/>
        <v>-80.158730158730165</v>
      </c>
      <c r="E149" s="69">
        <v>6.2</v>
      </c>
      <c r="F149" s="72">
        <f t="shared" si="39"/>
        <v>-0.59999999999999964</v>
      </c>
      <c r="G149" s="69">
        <v>14</v>
      </c>
      <c r="H149" s="72">
        <f t="shared" si="40"/>
        <v>-79.56204379562044</v>
      </c>
      <c r="I149" s="69">
        <v>7.4</v>
      </c>
      <c r="J149" s="72">
        <f t="shared" si="41"/>
        <v>-0.29999999999999982</v>
      </c>
    </row>
    <row r="150" spans="1:10" s="1" customFormat="1" ht="18" customHeight="1">
      <c r="A150" s="45" t="s">
        <v>238</v>
      </c>
      <c r="B150" s="8"/>
      <c r="C150" s="69">
        <v>22</v>
      </c>
      <c r="D150" s="72">
        <f t="shared" si="38"/>
        <v>388.88888888888891</v>
      </c>
      <c r="E150" s="69">
        <v>4.0999999999999996</v>
      </c>
      <c r="F150" s="72">
        <f>E150-E138</f>
        <v>1.6999999999999997</v>
      </c>
      <c r="G150" s="69">
        <v>21.5</v>
      </c>
      <c r="H150" s="72">
        <f t="shared" si="40"/>
        <v>4200</v>
      </c>
      <c r="I150" s="69">
        <v>4.7</v>
      </c>
      <c r="J150" s="72">
        <f t="shared" si="41"/>
        <v>1.5</v>
      </c>
    </row>
    <row r="151" spans="1:10" s="1" customFormat="1" ht="12" customHeight="1">
      <c r="A151" s="45" t="s">
        <v>217</v>
      </c>
      <c r="B151" s="8"/>
      <c r="C151" s="69">
        <v>68</v>
      </c>
      <c r="D151" s="72">
        <f t="shared" si="38"/>
        <v>13.33333333333333</v>
      </c>
      <c r="E151" s="69">
        <v>3.7</v>
      </c>
      <c r="F151" s="72">
        <f t="shared" si="39"/>
        <v>-2.0999999999999996</v>
      </c>
      <c r="G151" s="69">
        <v>71.5</v>
      </c>
      <c r="H151" s="72">
        <f t="shared" si="40"/>
        <v>20.168067226890752</v>
      </c>
      <c r="I151" s="69">
        <v>3.7</v>
      </c>
      <c r="J151" s="72">
        <f t="shared" si="41"/>
        <v>-2.0999999999999996</v>
      </c>
    </row>
    <row r="152" spans="1:10" s="1" customFormat="1" ht="12" customHeight="1">
      <c r="A152" s="45" t="s">
        <v>1</v>
      </c>
      <c r="B152" s="8"/>
      <c r="C152" s="69">
        <v>143.5</v>
      </c>
      <c r="D152" s="72">
        <f t="shared" si="38"/>
        <v>378.33333333333331</v>
      </c>
      <c r="E152" s="69">
        <v>7.8</v>
      </c>
      <c r="F152" s="72">
        <f t="shared" si="39"/>
        <v>1.2999999999999998</v>
      </c>
      <c r="G152" s="69">
        <v>121.5</v>
      </c>
      <c r="H152" s="72">
        <f t="shared" si="40"/>
        <v>298.36065573770492</v>
      </c>
      <c r="I152" s="69">
        <v>7.6</v>
      </c>
      <c r="J152" s="72">
        <f t="shared" si="41"/>
        <v>1.0999999999999996</v>
      </c>
    </row>
    <row r="153" spans="1:10" s="1" customFormat="1" ht="12" customHeight="1">
      <c r="A153" s="6" t="s">
        <v>2</v>
      </c>
      <c r="B153" s="8"/>
      <c r="C153" s="69">
        <v>127.5</v>
      </c>
      <c r="D153" s="72">
        <f t="shared" si="38"/>
        <v>51.785714285714278</v>
      </c>
      <c r="E153" s="69">
        <v>14</v>
      </c>
      <c r="F153" s="72">
        <f t="shared" si="39"/>
        <v>2</v>
      </c>
      <c r="G153" s="69">
        <v>73</v>
      </c>
      <c r="H153" s="72">
        <f t="shared" si="40"/>
        <v>53.68421052631578</v>
      </c>
      <c r="I153" s="69">
        <v>13.3</v>
      </c>
      <c r="J153" s="72">
        <f t="shared" si="41"/>
        <v>1.5</v>
      </c>
    </row>
    <row r="154" spans="1:10" s="1" customFormat="1" ht="12" customHeight="1">
      <c r="A154" s="6" t="s">
        <v>3</v>
      </c>
      <c r="B154" s="8"/>
      <c r="C154" s="69">
        <v>65.5</v>
      </c>
      <c r="D154" s="72">
        <f t="shared" si="38"/>
        <v>-74.612403100775197</v>
      </c>
      <c r="E154" s="69">
        <v>18.3</v>
      </c>
      <c r="F154" s="72">
        <f t="shared" si="39"/>
        <v>-9.9999999999997868E-2</v>
      </c>
      <c r="G154" s="69">
        <v>36.5</v>
      </c>
      <c r="H154" s="72">
        <f t="shared" si="40"/>
        <v>-85.573122529644266</v>
      </c>
      <c r="I154" s="69">
        <v>17.5</v>
      </c>
      <c r="J154" s="72">
        <f t="shared" si="41"/>
        <v>0</v>
      </c>
    </row>
    <row r="155" spans="1:10" s="1" customFormat="1" ht="12" customHeight="1">
      <c r="A155" s="6" t="s">
        <v>4</v>
      </c>
      <c r="B155" s="8"/>
      <c r="C155" s="69">
        <v>335</v>
      </c>
      <c r="D155" s="72">
        <f t="shared" si="38"/>
        <v>282.85714285714289</v>
      </c>
      <c r="E155" s="69">
        <v>22.2</v>
      </c>
      <c r="F155" s="72">
        <f t="shared" si="39"/>
        <v>-0.90000000000000213</v>
      </c>
      <c r="G155" s="69">
        <v>260.5</v>
      </c>
      <c r="H155" s="72">
        <f t="shared" si="40"/>
        <v>140.09216589861754</v>
      </c>
      <c r="I155" s="69">
        <v>21.2</v>
      </c>
      <c r="J155" s="72">
        <f t="shared" si="41"/>
        <v>-0.5</v>
      </c>
    </row>
    <row r="156" spans="1:10" s="1" customFormat="1" ht="12" customHeight="1">
      <c r="A156" s="6" t="s">
        <v>5</v>
      </c>
      <c r="B156" s="8"/>
      <c r="C156" s="69">
        <v>224.5</v>
      </c>
      <c r="D156" s="72">
        <f t="shared" si="38"/>
        <v>94.372294372294377</v>
      </c>
      <c r="E156" s="69">
        <v>26.6</v>
      </c>
      <c r="F156" s="72">
        <f t="shared" si="39"/>
        <v>-9.9999999999997868E-2</v>
      </c>
      <c r="G156" s="69">
        <v>130</v>
      </c>
      <c r="H156" s="72">
        <f t="shared" si="40"/>
        <v>5.2631578947368363</v>
      </c>
      <c r="I156" s="69">
        <v>25.6</v>
      </c>
      <c r="J156" s="72">
        <f t="shared" si="41"/>
        <v>0</v>
      </c>
    </row>
    <row r="157" spans="1:10" s="1" customFormat="1" ht="12" customHeight="1">
      <c r="A157" s="6" t="s">
        <v>6</v>
      </c>
      <c r="B157" s="8"/>
      <c r="C157" s="69">
        <v>39.5</v>
      </c>
      <c r="D157" s="72">
        <f t="shared" si="38"/>
        <v>-20.999999999999996</v>
      </c>
      <c r="E157" s="69">
        <v>28.7</v>
      </c>
      <c r="F157" s="72">
        <f t="shared" si="39"/>
        <v>0.59999999999999787</v>
      </c>
      <c r="G157" s="69">
        <v>67</v>
      </c>
      <c r="H157" s="72">
        <f t="shared" si="40"/>
        <v>112.6984126984127</v>
      </c>
      <c r="I157" s="69">
        <v>27.5</v>
      </c>
      <c r="J157" s="72">
        <f t="shared" si="41"/>
        <v>0.30000000000000071</v>
      </c>
    </row>
    <row r="158" spans="1:10" s="1" customFormat="1" ht="12" customHeight="1">
      <c r="A158" s="6" t="s">
        <v>7</v>
      </c>
      <c r="B158" s="8"/>
      <c r="C158" s="69">
        <v>225.5</v>
      </c>
      <c r="D158" s="72">
        <f t="shared" si="38"/>
        <v>-62.972085385878486</v>
      </c>
      <c r="E158" s="69">
        <v>24.7</v>
      </c>
      <c r="F158" s="72">
        <f t="shared" si="39"/>
        <v>0.59999999999999787</v>
      </c>
      <c r="G158" s="69">
        <v>153</v>
      </c>
      <c r="H158" s="72">
        <f t="shared" si="40"/>
        <v>-73.868488471391984</v>
      </c>
      <c r="I158" s="69">
        <v>24.7</v>
      </c>
      <c r="J158" s="72">
        <f t="shared" si="41"/>
        <v>0.69999999999999929</v>
      </c>
    </row>
    <row r="159" spans="1:10" s="1" customFormat="1" ht="12" customHeight="1">
      <c r="A159" s="6" t="s">
        <v>10</v>
      </c>
      <c r="B159" s="8"/>
      <c r="C159" s="69">
        <v>70</v>
      </c>
      <c r="D159" s="72">
        <f t="shared" si="38"/>
        <v>-44.664031620553359</v>
      </c>
      <c r="E159" s="69">
        <v>17.8</v>
      </c>
      <c r="F159" s="72">
        <f t="shared" si="39"/>
        <v>-9.9999999999997868E-2</v>
      </c>
      <c r="G159" s="69">
        <v>67</v>
      </c>
      <c r="H159" s="72">
        <f t="shared" si="40"/>
        <v>-31.282051282051281</v>
      </c>
      <c r="I159" s="69">
        <v>18.600000000000001</v>
      </c>
      <c r="J159" s="72">
        <f t="shared" si="41"/>
        <v>0</v>
      </c>
    </row>
    <row r="160" spans="1:10" s="1" customFormat="1" ht="12" customHeight="1">
      <c r="A160" s="6" t="s">
        <v>8</v>
      </c>
      <c r="B160" s="8"/>
      <c r="C160" s="69">
        <v>95</v>
      </c>
      <c r="D160" s="72">
        <f t="shared" si="38"/>
        <v>16.564417177914102</v>
      </c>
      <c r="E160" s="69">
        <v>10.6</v>
      </c>
      <c r="F160" s="72">
        <f t="shared" si="39"/>
        <v>-3.0999999999999996</v>
      </c>
      <c r="G160" s="69">
        <v>93.5</v>
      </c>
      <c r="H160" s="72">
        <f t="shared" si="40"/>
        <v>57.142857142857139</v>
      </c>
      <c r="I160" s="69">
        <v>11.8</v>
      </c>
      <c r="J160" s="72">
        <f t="shared" si="41"/>
        <v>-2.8999999999999986</v>
      </c>
    </row>
    <row r="161" spans="1:10" s="1" customFormat="1" ht="12" customHeight="1">
      <c r="A161" s="45" t="s">
        <v>9</v>
      </c>
      <c r="B161" s="8"/>
      <c r="C161" s="124">
        <v>89</v>
      </c>
      <c r="D161" s="72">
        <f t="shared" si="38"/>
        <v>612</v>
      </c>
      <c r="E161" s="69">
        <v>4.8</v>
      </c>
      <c r="F161" s="72">
        <f t="shared" si="39"/>
        <v>-1.4000000000000004</v>
      </c>
      <c r="G161" s="69">
        <v>74</v>
      </c>
      <c r="H161" s="72">
        <f t="shared" si="40"/>
        <v>428.57142857142856</v>
      </c>
      <c r="I161" s="69">
        <v>5.7</v>
      </c>
      <c r="J161" s="72">
        <f t="shared" si="41"/>
        <v>-1.7000000000000002</v>
      </c>
    </row>
    <row r="162" spans="1:10" s="1" customFormat="1" ht="18" customHeight="1">
      <c r="A162" s="45" t="s">
        <v>259</v>
      </c>
      <c r="B162" s="8"/>
      <c r="C162" s="69">
        <v>27.5</v>
      </c>
      <c r="D162" s="72">
        <f t="shared" ref="D162:D172" si="42">(C162/C138-1)*100</f>
        <v>511.11111111111109</v>
      </c>
      <c r="E162" s="69">
        <v>3.5</v>
      </c>
      <c r="F162" s="72">
        <f t="shared" ref="F162:F172" si="43">E162-E138</f>
        <v>1.1000000000000001</v>
      </c>
      <c r="G162" s="69">
        <v>32</v>
      </c>
      <c r="H162" s="72">
        <f t="shared" ref="H162:H172" si="44">(G162/G138-1)*100</f>
        <v>6300</v>
      </c>
      <c r="I162" s="69">
        <v>4.0999999999999996</v>
      </c>
      <c r="J162" s="72">
        <f t="shared" ref="J162:J172" si="45">I162-I138</f>
        <v>0.89999999999999947</v>
      </c>
    </row>
    <row r="163" spans="1:10" s="1" customFormat="1" ht="12" customHeight="1">
      <c r="A163" s="45" t="s">
        <v>217</v>
      </c>
      <c r="B163" s="8"/>
      <c r="C163" s="69">
        <v>54.5</v>
      </c>
      <c r="D163" s="72">
        <f t="shared" si="42"/>
        <v>-9.1666666666666679</v>
      </c>
      <c r="E163" s="69">
        <v>4.5999999999999996</v>
      </c>
      <c r="F163" s="72">
        <f t="shared" si="43"/>
        <v>-1.2000000000000002</v>
      </c>
      <c r="G163" s="69">
        <v>45.5</v>
      </c>
      <c r="H163" s="72">
        <f t="shared" si="44"/>
        <v>-23.529411764705888</v>
      </c>
      <c r="I163" s="69">
        <v>4.5999999999999996</v>
      </c>
      <c r="J163" s="72">
        <f t="shared" si="45"/>
        <v>-1.2000000000000002</v>
      </c>
    </row>
    <row r="164" spans="1:10" s="1" customFormat="1" ht="12" customHeight="1">
      <c r="A164" s="45" t="s">
        <v>1</v>
      </c>
      <c r="B164" s="8"/>
      <c r="C164" s="69">
        <v>43.5</v>
      </c>
      <c r="D164" s="72">
        <f t="shared" si="42"/>
        <v>44.999999999999993</v>
      </c>
      <c r="E164" s="69">
        <v>9</v>
      </c>
      <c r="F164" s="72">
        <f t="shared" si="43"/>
        <v>2.5</v>
      </c>
      <c r="G164" s="69">
        <v>31</v>
      </c>
      <c r="H164" s="72">
        <f t="shared" si="44"/>
        <v>1.6393442622950838</v>
      </c>
      <c r="I164" s="69">
        <v>9</v>
      </c>
      <c r="J164" s="72">
        <f t="shared" si="45"/>
        <v>2.5</v>
      </c>
    </row>
    <row r="165" spans="1:10" s="1" customFormat="1" ht="12" customHeight="1">
      <c r="A165" s="6" t="s">
        <v>2</v>
      </c>
      <c r="B165" s="8"/>
      <c r="C165" s="69">
        <v>85</v>
      </c>
      <c r="D165" s="72">
        <f t="shared" si="42"/>
        <v>1.1904761904761862</v>
      </c>
      <c r="E165" s="69">
        <v>12.6</v>
      </c>
      <c r="F165" s="72">
        <f t="shared" si="43"/>
        <v>0.59999999999999964</v>
      </c>
      <c r="G165" s="69">
        <v>56.5</v>
      </c>
      <c r="H165" s="72">
        <f t="shared" si="44"/>
        <v>18.947368421052623</v>
      </c>
      <c r="I165" s="69">
        <v>12.2</v>
      </c>
      <c r="J165" s="72">
        <f t="shared" si="45"/>
        <v>0.39999999999999858</v>
      </c>
    </row>
    <row r="166" spans="1:10" s="1" customFormat="1" ht="12" customHeight="1">
      <c r="A166" s="6" t="s">
        <v>3</v>
      </c>
      <c r="B166" s="8"/>
      <c r="C166" s="69">
        <v>66.5</v>
      </c>
      <c r="D166" s="72">
        <f t="shared" si="42"/>
        <v>-74.224806201550393</v>
      </c>
      <c r="E166" s="69">
        <v>18.3</v>
      </c>
      <c r="F166" s="72">
        <f t="shared" si="43"/>
        <v>-9.9999999999997868E-2</v>
      </c>
      <c r="G166" s="69">
        <v>36</v>
      </c>
      <c r="H166" s="72">
        <f t="shared" si="44"/>
        <v>-85.770750988142282</v>
      </c>
      <c r="I166" s="69">
        <v>17.7</v>
      </c>
      <c r="J166" s="72">
        <f t="shared" si="45"/>
        <v>0.19999999999999929</v>
      </c>
    </row>
    <row r="167" spans="1:10" s="1" customFormat="1" ht="12" customHeight="1">
      <c r="A167" s="6" t="s">
        <v>4</v>
      </c>
      <c r="B167" s="8"/>
      <c r="C167" s="69">
        <v>225.5</v>
      </c>
      <c r="D167" s="72">
        <f t="shared" si="42"/>
        <v>157.71428571428569</v>
      </c>
      <c r="E167" s="69">
        <v>23.3</v>
      </c>
      <c r="F167" s="72">
        <f t="shared" si="43"/>
        <v>0.19999999999999929</v>
      </c>
      <c r="G167" s="69">
        <v>266</v>
      </c>
      <c r="H167" s="72">
        <f t="shared" si="44"/>
        <v>145.16129032258064</v>
      </c>
      <c r="I167" s="69">
        <v>22.3</v>
      </c>
      <c r="J167" s="72">
        <f t="shared" si="45"/>
        <v>0.60000000000000142</v>
      </c>
    </row>
    <row r="168" spans="1:10" s="1" customFormat="1" ht="12" customHeight="1">
      <c r="A168" s="6" t="s">
        <v>5</v>
      </c>
      <c r="B168" s="8"/>
      <c r="C168" s="69">
        <v>101.5</v>
      </c>
      <c r="D168" s="72">
        <f t="shared" si="42"/>
        <v>-12.121212121212121</v>
      </c>
      <c r="E168" s="69">
        <v>27</v>
      </c>
      <c r="F168" s="72">
        <f t="shared" si="43"/>
        <v>0.30000000000000071</v>
      </c>
      <c r="G168" s="69">
        <v>51.5</v>
      </c>
      <c r="H168" s="72">
        <f t="shared" si="44"/>
        <v>-58.299595141700401</v>
      </c>
      <c r="I168" s="69">
        <v>26.1</v>
      </c>
      <c r="J168" s="72">
        <f t="shared" si="45"/>
        <v>0.5</v>
      </c>
    </row>
    <row r="169" spans="1:10" s="1" customFormat="1" ht="12" customHeight="1">
      <c r="A169" s="6" t="s">
        <v>6</v>
      </c>
      <c r="B169" s="8"/>
      <c r="C169" s="69">
        <v>116</v>
      </c>
      <c r="D169" s="72">
        <f t="shared" si="42"/>
        <v>131.99999999999997</v>
      </c>
      <c r="E169" s="69">
        <v>28.3</v>
      </c>
      <c r="F169" s="72">
        <f t="shared" si="43"/>
        <v>0.19999999999999929</v>
      </c>
      <c r="G169" s="69">
        <v>108.5</v>
      </c>
      <c r="H169" s="72">
        <f t="shared" si="44"/>
        <v>244.44444444444446</v>
      </c>
      <c r="I169" s="69">
        <v>27.7</v>
      </c>
      <c r="J169" s="72">
        <f t="shared" si="45"/>
        <v>0.5</v>
      </c>
    </row>
    <row r="170" spans="1:10" s="1" customFormat="1" ht="12" customHeight="1">
      <c r="A170" s="6" t="s">
        <v>7</v>
      </c>
      <c r="B170" s="8"/>
      <c r="C170" s="69">
        <v>439</v>
      </c>
      <c r="D170" s="72">
        <f t="shared" si="42"/>
        <v>-27.914614121510674</v>
      </c>
      <c r="E170" s="69">
        <v>23.4</v>
      </c>
      <c r="F170" s="72">
        <f t="shared" si="43"/>
        <v>-0.70000000000000284</v>
      </c>
      <c r="G170" s="69">
        <v>484.5</v>
      </c>
      <c r="H170" s="72">
        <f t="shared" si="44"/>
        <v>-17.250213492741253</v>
      </c>
      <c r="I170" s="69">
        <v>23.4</v>
      </c>
      <c r="J170" s="72">
        <f t="shared" si="45"/>
        <v>-0.60000000000000142</v>
      </c>
    </row>
    <row r="171" spans="1:10" s="1" customFormat="1" ht="12" customHeight="1">
      <c r="A171" s="6" t="s">
        <v>10</v>
      </c>
      <c r="B171" s="8"/>
      <c r="C171" s="69">
        <v>169.5</v>
      </c>
      <c r="D171" s="72">
        <f t="shared" si="42"/>
        <v>33.992094861660085</v>
      </c>
      <c r="E171" s="69">
        <v>19.3</v>
      </c>
      <c r="F171" s="72">
        <f t="shared" si="43"/>
        <v>1.4000000000000021</v>
      </c>
      <c r="G171" s="69">
        <v>197</v>
      </c>
      <c r="H171" s="72">
        <f t="shared" si="44"/>
        <v>102.05128205128204</v>
      </c>
      <c r="I171" s="69">
        <v>19.5</v>
      </c>
      <c r="J171" s="72">
        <f t="shared" si="45"/>
        <v>0.89999999999999858</v>
      </c>
    </row>
    <row r="172" spans="1:10" s="1" customFormat="1" ht="12" customHeight="1">
      <c r="A172" s="6" t="s">
        <v>8</v>
      </c>
      <c r="B172" s="8"/>
      <c r="C172" s="69">
        <v>55</v>
      </c>
      <c r="D172" s="72">
        <f t="shared" si="42"/>
        <v>-32.515337423312886</v>
      </c>
      <c r="E172" s="69">
        <v>11</v>
      </c>
      <c r="F172" s="72">
        <f t="shared" si="43"/>
        <v>-2.6999999999999993</v>
      </c>
      <c r="G172" s="69">
        <v>35.5</v>
      </c>
      <c r="H172" s="72">
        <f t="shared" si="44"/>
        <v>-40.336134453781511</v>
      </c>
      <c r="I172" s="69">
        <v>12.3</v>
      </c>
      <c r="J172" s="72">
        <f t="shared" si="45"/>
        <v>-2.3999999999999986</v>
      </c>
    </row>
    <row r="173" spans="1:10" s="1" customFormat="1" ht="12" customHeight="1">
      <c r="A173" s="45" t="s">
        <v>9</v>
      </c>
      <c r="B173" s="8"/>
      <c r="C173" s="124">
        <v>82</v>
      </c>
      <c r="D173" s="72">
        <f>(C173/C149-1)*100</f>
        <v>556</v>
      </c>
      <c r="E173" s="69">
        <v>5.9</v>
      </c>
      <c r="F173" s="72">
        <f>E173-E149</f>
        <v>-0.29999999999999982</v>
      </c>
      <c r="G173" s="69">
        <v>69</v>
      </c>
      <c r="H173" s="72">
        <f>(G173/G149-1)*100</f>
        <v>392.85714285714289</v>
      </c>
      <c r="I173" s="69">
        <v>7</v>
      </c>
      <c r="J173" s="72">
        <f>I173-I149</f>
        <v>-0.40000000000000036</v>
      </c>
    </row>
    <row r="174" spans="1:10" s="1" customFormat="1" ht="18" customHeight="1">
      <c r="A174" s="45" t="s">
        <v>271</v>
      </c>
      <c r="B174" s="8"/>
      <c r="C174" s="69">
        <v>25</v>
      </c>
      <c r="D174" s="72">
        <f t="shared" ref="D174:D186" si="46">(C174/C162-1)*100</f>
        <v>-9.0909090909090935</v>
      </c>
      <c r="E174" s="69">
        <v>4.2</v>
      </c>
      <c r="F174" s="72">
        <f t="shared" ref="F174:F186" si="47">E174-E162</f>
        <v>0.70000000000000018</v>
      </c>
      <c r="G174" s="69">
        <v>14.5</v>
      </c>
      <c r="H174" s="72">
        <f t="shared" ref="H174:H186" si="48">(G174/G162-1)*100</f>
        <v>-54.6875</v>
      </c>
      <c r="I174" s="69">
        <v>5.0999999999999996</v>
      </c>
      <c r="J174" s="72">
        <f t="shared" ref="J174:J186" si="49">I174-I162</f>
        <v>1</v>
      </c>
    </row>
    <row r="175" spans="1:10" s="1" customFormat="1" ht="12" customHeight="1">
      <c r="A175" s="45" t="s">
        <v>217</v>
      </c>
      <c r="B175" s="8"/>
      <c r="C175" s="69">
        <v>40.5</v>
      </c>
      <c r="D175" s="72">
        <f t="shared" si="46"/>
        <v>-25.688073394495415</v>
      </c>
      <c r="E175" s="69">
        <v>4.5999999999999996</v>
      </c>
      <c r="F175" s="72">
        <f t="shared" si="47"/>
        <v>0</v>
      </c>
      <c r="G175" s="69">
        <v>48</v>
      </c>
      <c r="H175" s="72">
        <f t="shared" si="48"/>
        <v>5.4945054945054972</v>
      </c>
      <c r="I175" s="69">
        <v>4.8</v>
      </c>
      <c r="J175" s="72">
        <f t="shared" si="49"/>
        <v>0.20000000000000018</v>
      </c>
    </row>
    <row r="176" spans="1:10" s="1" customFormat="1" ht="12" customHeight="1">
      <c r="A176" s="45" t="s">
        <v>1</v>
      </c>
      <c r="B176" s="8"/>
      <c r="C176" s="69">
        <v>109</v>
      </c>
      <c r="D176" s="72">
        <f t="shared" si="46"/>
        <v>150.57471264367814</v>
      </c>
      <c r="E176" s="69">
        <v>8.5</v>
      </c>
      <c r="F176" s="72">
        <f t="shared" si="47"/>
        <v>-0.5</v>
      </c>
      <c r="G176" s="69">
        <v>86.5</v>
      </c>
      <c r="H176" s="72">
        <f t="shared" si="48"/>
        <v>179.03225806451616</v>
      </c>
      <c r="I176" s="69">
        <v>8.4</v>
      </c>
      <c r="J176" s="72">
        <f t="shared" si="49"/>
        <v>-0.59999999999999964</v>
      </c>
    </row>
    <row r="177" spans="1:10" s="1" customFormat="1" ht="12" customHeight="1">
      <c r="A177" s="6" t="s">
        <v>2</v>
      </c>
      <c r="B177" s="8"/>
      <c r="C177" s="69">
        <v>72.5</v>
      </c>
      <c r="D177" s="72">
        <f t="shared" si="46"/>
        <v>-14.705882352941179</v>
      </c>
      <c r="E177" s="69">
        <v>13.2</v>
      </c>
      <c r="F177" s="72">
        <f t="shared" si="47"/>
        <v>0.59999999999999964</v>
      </c>
      <c r="G177" s="69">
        <v>68</v>
      </c>
      <c r="H177" s="72">
        <f t="shared" si="48"/>
        <v>20.353982300884965</v>
      </c>
      <c r="I177" s="69">
        <v>12.6</v>
      </c>
      <c r="J177" s="72">
        <f t="shared" si="49"/>
        <v>0.40000000000000036</v>
      </c>
    </row>
    <row r="178" spans="1:10" s="1" customFormat="1" ht="12" customHeight="1">
      <c r="A178" s="6" t="s">
        <v>3</v>
      </c>
      <c r="B178" s="8"/>
      <c r="C178" s="69">
        <v>81.5</v>
      </c>
      <c r="D178" s="72">
        <f t="shared" si="46"/>
        <v>22.55639097744362</v>
      </c>
      <c r="E178" s="69">
        <v>18.399999999999999</v>
      </c>
      <c r="F178" s="72">
        <f t="shared" si="47"/>
        <v>9.9999999999997868E-2</v>
      </c>
      <c r="G178" s="69">
        <v>76.5</v>
      </c>
      <c r="H178" s="72">
        <f t="shared" si="48"/>
        <v>112.5</v>
      </c>
      <c r="I178" s="69">
        <v>17.8</v>
      </c>
      <c r="J178" s="72">
        <f t="shared" si="49"/>
        <v>0.10000000000000142</v>
      </c>
    </row>
    <row r="179" spans="1:10" s="1" customFormat="1" ht="12" customHeight="1">
      <c r="A179" s="6" t="s">
        <v>4</v>
      </c>
      <c r="B179" s="8"/>
      <c r="C179" s="69">
        <v>52</v>
      </c>
      <c r="D179" s="72">
        <f t="shared" si="46"/>
        <v>-76.940133037694011</v>
      </c>
      <c r="E179" s="69">
        <v>23</v>
      </c>
      <c r="F179" s="72">
        <f t="shared" si="47"/>
        <v>-0.30000000000000071</v>
      </c>
      <c r="G179" s="69">
        <v>46.5</v>
      </c>
      <c r="H179" s="72">
        <f t="shared" si="48"/>
        <v>-82.518796992481199</v>
      </c>
      <c r="I179" s="69">
        <v>21.9</v>
      </c>
      <c r="J179" s="72">
        <f t="shared" si="49"/>
        <v>-0.40000000000000213</v>
      </c>
    </row>
    <row r="180" spans="1:10" s="1" customFormat="1" ht="12" customHeight="1">
      <c r="A180" s="6" t="s">
        <v>5</v>
      </c>
      <c r="B180" s="8"/>
      <c r="C180" s="69">
        <v>96.5</v>
      </c>
      <c r="D180" s="72">
        <f t="shared" si="46"/>
        <v>-4.926108374384242</v>
      </c>
      <c r="E180" s="69">
        <v>26.5</v>
      </c>
      <c r="F180" s="72">
        <f t="shared" si="47"/>
        <v>-0.5</v>
      </c>
      <c r="G180" s="69">
        <v>69.5</v>
      </c>
      <c r="H180" s="72">
        <f t="shared" si="48"/>
        <v>34.951456310679617</v>
      </c>
      <c r="I180" s="69">
        <v>25.5</v>
      </c>
      <c r="J180" s="72">
        <f t="shared" si="49"/>
        <v>-0.60000000000000142</v>
      </c>
    </row>
    <row r="181" spans="1:10" s="1" customFormat="1" ht="12" customHeight="1">
      <c r="A181" s="6" t="s">
        <v>6</v>
      </c>
      <c r="B181" s="8"/>
      <c r="C181" s="69">
        <v>295.5</v>
      </c>
      <c r="D181" s="72">
        <f t="shared" si="46"/>
        <v>154.74137931034483</v>
      </c>
      <c r="E181" s="69">
        <v>26.4</v>
      </c>
      <c r="F181" s="72">
        <f t="shared" si="47"/>
        <v>-1.9000000000000021</v>
      </c>
      <c r="G181" s="69">
        <v>331.5</v>
      </c>
      <c r="H181" s="72">
        <f t="shared" si="48"/>
        <v>205.5299539170507</v>
      </c>
      <c r="I181" s="69">
        <v>25.6</v>
      </c>
      <c r="J181" s="72">
        <f t="shared" si="49"/>
        <v>-2.0999999999999979</v>
      </c>
    </row>
    <row r="182" spans="1:10" s="1" customFormat="1" ht="12" customHeight="1">
      <c r="A182" s="6" t="s">
        <v>7</v>
      </c>
      <c r="B182" s="8"/>
      <c r="C182" s="69">
        <v>96.5</v>
      </c>
      <c r="D182" s="72">
        <f t="shared" si="46"/>
        <v>-78.018223234624145</v>
      </c>
      <c r="E182" s="69">
        <v>22.9</v>
      </c>
      <c r="F182" s="72">
        <f t="shared" si="47"/>
        <v>-0.5</v>
      </c>
      <c r="G182" s="69">
        <v>64.5</v>
      </c>
      <c r="H182" s="72">
        <f t="shared" si="48"/>
        <v>-86.687306501547994</v>
      </c>
      <c r="I182" s="69">
        <v>23</v>
      </c>
      <c r="J182" s="72">
        <f t="shared" si="49"/>
        <v>-0.39999999999999858</v>
      </c>
    </row>
    <row r="183" spans="1:10" s="1" customFormat="1" ht="12" customHeight="1">
      <c r="A183" s="6" t="s">
        <v>10</v>
      </c>
      <c r="B183" s="8"/>
      <c r="C183" s="69">
        <v>158.5</v>
      </c>
      <c r="D183" s="72">
        <f t="shared" si="46"/>
        <v>-6.4896755162241915</v>
      </c>
      <c r="E183" s="69">
        <v>17.899999999999999</v>
      </c>
      <c r="F183" s="72">
        <f t="shared" si="47"/>
        <v>-1.4000000000000021</v>
      </c>
      <c r="G183" s="69">
        <v>208.5</v>
      </c>
      <c r="H183" s="72">
        <f t="shared" si="48"/>
        <v>5.8375634517766395</v>
      </c>
      <c r="I183" s="69">
        <v>18.2</v>
      </c>
      <c r="J183" s="72">
        <f t="shared" si="49"/>
        <v>-1.3000000000000007</v>
      </c>
    </row>
    <row r="184" spans="1:10" s="1" customFormat="1" ht="12" customHeight="1">
      <c r="A184" s="6" t="s">
        <v>8</v>
      </c>
      <c r="B184" s="8"/>
      <c r="C184" s="69">
        <v>71</v>
      </c>
      <c r="D184" s="72">
        <f t="shared" si="46"/>
        <v>29.090909090909101</v>
      </c>
      <c r="E184" s="69">
        <v>12.5</v>
      </c>
      <c r="F184" s="72">
        <f t="shared" si="47"/>
        <v>1.5</v>
      </c>
      <c r="G184" s="69">
        <v>80.5</v>
      </c>
      <c r="H184" s="72">
        <f t="shared" si="48"/>
        <v>126.7605633802817</v>
      </c>
      <c r="I184" s="69">
        <v>13.4</v>
      </c>
      <c r="J184" s="72">
        <f t="shared" si="49"/>
        <v>1.0999999999999996</v>
      </c>
    </row>
    <row r="185" spans="1:10" s="1" customFormat="1" ht="12" customHeight="1">
      <c r="A185" s="45" t="s">
        <v>9</v>
      </c>
      <c r="B185" s="8"/>
      <c r="C185" s="69">
        <v>84</v>
      </c>
      <c r="D185" s="72">
        <f t="shared" si="46"/>
        <v>2.4390243902439046</v>
      </c>
      <c r="E185" s="69">
        <v>4.7</v>
      </c>
      <c r="F185" s="72">
        <f t="shared" si="47"/>
        <v>-1.2000000000000002</v>
      </c>
      <c r="G185" s="69">
        <v>85.5</v>
      </c>
      <c r="H185" s="72">
        <f t="shared" si="48"/>
        <v>23.913043478260864</v>
      </c>
      <c r="I185" s="69">
        <v>4.0999999999999996</v>
      </c>
      <c r="J185" s="72">
        <f t="shared" si="49"/>
        <v>-2.9000000000000004</v>
      </c>
    </row>
    <row r="186" spans="1:10" s="1" customFormat="1" ht="18" customHeight="1">
      <c r="A186" s="45" t="s">
        <v>297</v>
      </c>
      <c r="B186" s="8"/>
      <c r="C186" s="69">
        <v>84</v>
      </c>
      <c r="D186" s="72">
        <f t="shared" si="46"/>
        <v>236</v>
      </c>
      <c r="E186" s="69">
        <v>4.7</v>
      </c>
      <c r="F186" s="72">
        <f t="shared" si="47"/>
        <v>0.5</v>
      </c>
      <c r="G186" s="69">
        <v>85.5</v>
      </c>
      <c r="H186" s="72">
        <f t="shared" si="48"/>
        <v>489.65517241379308</v>
      </c>
      <c r="I186" s="69">
        <v>5.0999999999999996</v>
      </c>
      <c r="J186" s="72">
        <f t="shared" si="49"/>
        <v>0</v>
      </c>
    </row>
    <row r="187" spans="1:10" s="1" customFormat="1" ht="12" customHeight="1">
      <c r="A187" s="45" t="s">
        <v>217</v>
      </c>
      <c r="B187" s="8"/>
      <c r="C187" s="69">
        <v>28</v>
      </c>
      <c r="D187" s="72">
        <f t="shared" ref="D187:D197" si="50">(C187/C175-1)*100</f>
        <v>-30.864197530864203</v>
      </c>
      <c r="E187" s="69">
        <v>5.4</v>
      </c>
      <c r="F187" s="72">
        <f t="shared" ref="F187:F197" si="51">E187-E175</f>
        <v>0.80000000000000071</v>
      </c>
      <c r="G187" s="69">
        <v>21.5</v>
      </c>
      <c r="H187" s="72">
        <f t="shared" ref="H187:H195" si="52">(G187/G175-1)*100</f>
        <v>-55.208333333333329</v>
      </c>
      <c r="I187" s="69">
        <v>5.4</v>
      </c>
      <c r="J187" s="72">
        <f t="shared" ref="J187:J195" si="53">I187-I175</f>
        <v>0.60000000000000053</v>
      </c>
    </row>
    <row r="188" spans="1:10" s="1" customFormat="1" ht="12" customHeight="1">
      <c r="A188" s="45" t="s">
        <v>1</v>
      </c>
      <c r="B188" s="8"/>
      <c r="C188" s="69">
        <v>143</v>
      </c>
      <c r="D188" s="72">
        <f t="shared" si="50"/>
        <v>31.192660550458704</v>
      </c>
      <c r="E188" s="69">
        <v>8.6999999999999993</v>
      </c>
      <c r="F188" s="72">
        <f t="shared" si="51"/>
        <v>0.19999999999999929</v>
      </c>
      <c r="G188" s="69">
        <v>126.5</v>
      </c>
      <c r="H188" s="72">
        <f t="shared" si="52"/>
        <v>46.24277456647399</v>
      </c>
      <c r="I188" s="69">
        <v>8.3000000000000007</v>
      </c>
      <c r="J188" s="72">
        <f t="shared" si="53"/>
        <v>-9.9999999999999645E-2</v>
      </c>
    </row>
    <row r="189" spans="1:10" s="1" customFormat="1" ht="12" customHeight="1">
      <c r="A189" s="6" t="s">
        <v>2</v>
      </c>
      <c r="B189" s="8"/>
      <c r="C189" s="69">
        <v>125</v>
      </c>
      <c r="D189" s="72">
        <f t="shared" si="50"/>
        <v>72.41379310344827</v>
      </c>
      <c r="E189" s="69">
        <v>14.7</v>
      </c>
      <c r="F189" s="72">
        <f t="shared" si="51"/>
        <v>1.5</v>
      </c>
      <c r="G189" s="69">
        <v>96</v>
      </c>
      <c r="H189" s="72">
        <f t="shared" si="52"/>
        <v>41.176470588235304</v>
      </c>
      <c r="I189" s="69">
        <v>13.9</v>
      </c>
      <c r="J189" s="72">
        <f t="shared" si="53"/>
        <v>1.3000000000000007</v>
      </c>
    </row>
    <row r="190" spans="1:10" s="1" customFormat="1" ht="12" customHeight="1">
      <c r="A190" s="6" t="s">
        <v>3</v>
      </c>
      <c r="B190" s="8"/>
      <c r="C190" s="69">
        <v>126</v>
      </c>
      <c r="D190" s="72">
        <f t="shared" si="50"/>
        <v>54.601226993865026</v>
      </c>
      <c r="E190" s="69">
        <v>20</v>
      </c>
      <c r="F190" s="72">
        <f t="shared" si="51"/>
        <v>1.6000000000000014</v>
      </c>
      <c r="G190" s="69">
        <v>78</v>
      </c>
      <c r="H190" s="72">
        <f t="shared" si="52"/>
        <v>1.9607843137254832</v>
      </c>
      <c r="I190" s="69">
        <v>19.3</v>
      </c>
      <c r="J190" s="72">
        <f t="shared" si="53"/>
        <v>1.5</v>
      </c>
    </row>
    <row r="191" spans="1:10" s="1" customFormat="1" ht="12" customHeight="1">
      <c r="A191" s="6" t="s">
        <v>4</v>
      </c>
      <c r="B191" s="8"/>
      <c r="C191" s="69">
        <v>182</v>
      </c>
      <c r="D191" s="72">
        <f t="shared" si="50"/>
        <v>250</v>
      </c>
      <c r="E191" s="69">
        <v>21.8</v>
      </c>
      <c r="F191" s="72">
        <f t="shared" si="51"/>
        <v>-1.1999999999999993</v>
      </c>
      <c r="G191" s="69">
        <v>191</v>
      </c>
      <c r="H191" s="72">
        <f t="shared" si="52"/>
        <v>310.75268817204301</v>
      </c>
      <c r="I191" s="69">
        <v>21</v>
      </c>
      <c r="J191" s="72">
        <f t="shared" si="53"/>
        <v>-0.89999999999999858</v>
      </c>
    </row>
    <row r="192" spans="1:10" s="1" customFormat="1" ht="12" customHeight="1">
      <c r="A192" s="6" t="s">
        <v>5</v>
      </c>
      <c r="B192" s="8"/>
      <c r="C192" s="69">
        <v>347</v>
      </c>
      <c r="D192" s="72">
        <f t="shared" si="50"/>
        <v>259.58549222797927</v>
      </c>
      <c r="E192" s="69">
        <v>25.8</v>
      </c>
      <c r="F192" s="72">
        <f t="shared" si="51"/>
        <v>-0.69999999999999929</v>
      </c>
      <c r="G192" s="69">
        <v>270.5</v>
      </c>
      <c r="H192" s="72">
        <f t="shared" si="52"/>
        <v>289.20863309352518</v>
      </c>
      <c r="I192" s="69">
        <v>24.7</v>
      </c>
      <c r="J192" s="72">
        <f t="shared" si="53"/>
        <v>-0.80000000000000071</v>
      </c>
    </row>
    <row r="193" spans="1:10" s="1" customFormat="1" ht="12" customHeight="1">
      <c r="A193" s="6" t="s">
        <v>6</v>
      </c>
      <c r="B193" s="8"/>
      <c r="C193" s="69">
        <v>180.5</v>
      </c>
      <c r="D193" s="72">
        <f t="shared" si="50"/>
        <v>-38.917089678510997</v>
      </c>
      <c r="E193" s="69">
        <v>27.2</v>
      </c>
      <c r="F193" s="72">
        <f t="shared" si="51"/>
        <v>0.80000000000000071</v>
      </c>
      <c r="G193" s="69">
        <v>113</v>
      </c>
      <c r="H193" s="72">
        <f t="shared" si="52"/>
        <v>-65.912518853695317</v>
      </c>
      <c r="I193" s="69">
        <v>26.4</v>
      </c>
      <c r="J193" s="72">
        <f t="shared" si="53"/>
        <v>0.79999999999999716</v>
      </c>
    </row>
    <row r="194" spans="1:10" s="1" customFormat="1" ht="12" customHeight="1">
      <c r="A194" s="6" t="s">
        <v>7</v>
      </c>
      <c r="B194" s="8"/>
      <c r="C194" s="69">
        <v>137.5</v>
      </c>
      <c r="D194" s="72">
        <f t="shared" si="50"/>
        <v>42.487046632124347</v>
      </c>
      <c r="E194" s="69">
        <v>22</v>
      </c>
      <c r="F194" s="72">
        <f t="shared" si="51"/>
        <v>-0.89999999999999858</v>
      </c>
      <c r="G194" s="69">
        <v>121</v>
      </c>
      <c r="H194" s="72">
        <f t="shared" si="52"/>
        <v>87.596899224806208</v>
      </c>
      <c r="I194" s="69">
        <v>21.9</v>
      </c>
      <c r="J194" s="72">
        <f t="shared" si="53"/>
        <v>-1.1000000000000014</v>
      </c>
    </row>
    <row r="195" spans="1:10" s="1" customFormat="1" ht="12" customHeight="1">
      <c r="A195" s="6" t="s">
        <v>10</v>
      </c>
      <c r="B195" s="8"/>
      <c r="C195" s="69">
        <v>43.5</v>
      </c>
      <c r="D195" s="72">
        <f t="shared" si="50"/>
        <v>-72.555205047318609</v>
      </c>
      <c r="E195" s="69">
        <v>17.2</v>
      </c>
      <c r="F195" s="72">
        <f t="shared" si="51"/>
        <v>-0.69999999999999929</v>
      </c>
      <c r="G195" s="69">
        <v>30</v>
      </c>
      <c r="H195" s="72">
        <f t="shared" si="52"/>
        <v>-85.611510791366911</v>
      </c>
      <c r="I195" s="69">
        <v>18</v>
      </c>
      <c r="J195" s="72">
        <f t="shared" si="53"/>
        <v>-0.19999999999999929</v>
      </c>
    </row>
    <row r="196" spans="1:10" s="1" customFormat="1" ht="12" customHeight="1">
      <c r="A196" s="6" t="s">
        <v>8</v>
      </c>
      <c r="B196" s="8"/>
      <c r="C196" s="69">
        <v>143.5</v>
      </c>
      <c r="D196" s="72">
        <f t="shared" si="50"/>
        <v>102.11267605633805</v>
      </c>
      <c r="E196" s="69">
        <v>13.9</v>
      </c>
      <c r="F196" s="72">
        <f>E196-E184</f>
        <v>1.4000000000000004</v>
      </c>
      <c r="G196" s="69">
        <v>143</v>
      </c>
      <c r="H196" s="72">
        <f t="shared" ref="H196:H211" si="54">(G196/G184-1)*100</f>
        <v>77.639751552795033</v>
      </c>
      <c r="I196" s="69">
        <v>14.3</v>
      </c>
      <c r="J196" s="72">
        <f t="shared" ref="J196:J211" si="55">I196-I184</f>
        <v>0.90000000000000036</v>
      </c>
    </row>
    <row r="197" spans="1:10" s="1" customFormat="1" ht="12" customHeight="1">
      <c r="A197" s="45" t="s">
        <v>9</v>
      </c>
      <c r="B197" s="8"/>
      <c r="C197" s="124">
        <v>101</v>
      </c>
      <c r="D197" s="72">
        <f t="shared" si="50"/>
        <v>20.238095238095234</v>
      </c>
      <c r="E197" s="69">
        <v>8.3000000000000007</v>
      </c>
      <c r="F197" s="72">
        <f t="shared" si="51"/>
        <v>3.6000000000000005</v>
      </c>
      <c r="G197" s="69">
        <v>123</v>
      </c>
      <c r="H197" s="72">
        <f t="shared" si="54"/>
        <v>43.859649122807021</v>
      </c>
      <c r="I197" s="69">
        <v>9.1999999999999993</v>
      </c>
      <c r="J197" s="72">
        <f t="shared" si="55"/>
        <v>5.0999999999999996</v>
      </c>
    </row>
    <row r="198" spans="1:10" s="1" customFormat="1" ht="18" customHeight="1">
      <c r="A198" s="45" t="s">
        <v>305</v>
      </c>
      <c r="B198" s="8"/>
      <c r="C198" s="69">
        <v>48</v>
      </c>
      <c r="D198" s="72">
        <f t="shared" ref="D198:D211" si="56">(C198/C186-1)*100</f>
        <v>-42.857142857142861</v>
      </c>
      <c r="E198" s="69">
        <v>4.8</v>
      </c>
      <c r="F198" s="72">
        <f t="shared" ref="F198:F211" si="57">E198-E186</f>
        <v>9.9999999999999645E-2</v>
      </c>
      <c r="G198" s="69">
        <v>42.5</v>
      </c>
      <c r="H198" s="72">
        <f t="shared" si="54"/>
        <v>-50.292397660818722</v>
      </c>
      <c r="I198" s="69">
        <v>5.7</v>
      </c>
      <c r="J198" s="72">
        <f t="shared" si="55"/>
        <v>0.60000000000000053</v>
      </c>
    </row>
    <row r="199" spans="1:10" s="1" customFormat="1" ht="12" customHeight="1">
      <c r="A199" s="45" t="s">
        <v>217</v>
      </c>
      <c r="B199" s="8"/>
      <c r="C199" s="69">
        <v>62.5</v>
      </c>
      <c r="D199" s="72">
        <f t="shared" si="56"/>
        <v>123.21428571428572</v>
      </c>
      <c r="E199" s="69">
        <v>5.9</v>
      </c>
      <c r="F199" s="72">
        <f t="shared" si="57"/>
        <v>0.5</v>
      </c>
      <c r="G199" s="69">
        <v>46</v>
      </c>
      <c r="H199" s="72">
        <f t="shared" si="54"/>
        <v>113.95348837209301</v>
      </c>
      <c r="I199" s="69">
        <v>6.2</v>
      </c>
      <c r="J199" s="72">
        <f t="shared" si="55"/>
        <v>0.79999999999999982</v>
      </c>
    </row>
    <row r="200" spans="1:10" s="1" customFormat="1" ht="12" customHeight="1">
      <c r="A200" s="45" t="s">
        <v>1</v>
      </c>
      <c r="B200" s="8"/>
      <c r="C200" s="69">
        <v>65</v>
      </c>
      <c r="D200" s="72">
        <f t="shared" si="56"/>
        <v>-54.54545454545454</v>
      </c>
      <c r="E200" s="69">
        <v>9.5</v>
      </c>
      <c r="F200" s="72">
        <f t="shared" si="57"/>
        <v>0.80000000000000071</v>
      </c>
      <c r="G200" s="69">
        <v>55</v>
      </c>
      <c r="H200" s="72">
        <f t="shared" si="54"/>
        <v>-56.521739130434788</v>
      </c>
      <c r="I200" s="69">
        <v>9.1999999999999993</v>
      </c>
      <c r="J200" s="72">
        <f t="shared" si="55"/>
        <v>0.89999999999999858</v>
      </c>
    </row>
    <row r="201" spans="1:10" s="1" customFormat="1" ht="12" customHeight="1">
      <c r="A201" s="6" t="s">
        <v>2</v>
      </c>
      <c r="B201" s="8"/>
      <c r="C201" s="69">
        <v>209</v>
      </c>
      <c r="D201" s="72">
        <f t="shared" si="56"/>
        <v>67.199999999999989</v>
      </c>
      <c r="E201" s="69">
        <v>15.3</v>
      </c>
      <c r="F201" s="72">
        <f t="shared" si="57"/>
        <v>0.60000000000000142</v>
      </c>
      <c r="G201" s="69">
        <v>142.5</v>
      </c>
      <c r="H201" s="72">
        <f t="shared" si="54"/>
        <v>48.4375</v>
      </c>
      <c r="I201" s="69">
        <v>14.6</v>
      </c>
      <c r="J201" s="72">
        <f t="shared" si="55"/>
        <v>0.69999999999999929</v>
      </c>
    </row>
    <row r="202" spans="1:10" s="1" customFormat="1" ht="12" customHeight="1">
      <c r="A202" s="6" t="s">
        <v>3</v>
      </c>
      <c r="B202" s="8"/>
      <c r="C202" s="69">
        <v>131.5</v>
      </c>
      <c r="D202" s="72">
        <f t="shared" si="56"/>
        <v>4.3650793650793718</v>
      </c>
      <c r="E202" s="69">
        <v>19.600000000000001</v>
      </c>
      <c r="F202" s="72">
        <f t="shared" si="57"/>
        <v>-0.39999999999999858</v>
      </c>
      <c r="G202" s="69">
        <v>101.5</v>
      </c>
      <c r="H202" s="72">
        <f t="shared" si="54"/>
        <v>30.128205128205131</v>
      </c>
      <c r="I202" s="69">
        <v>18.8</v>
      </c>
      <c r="J202" s="72">
        <f t="shared" si="55"/>
        <v>-0.5</v>
      </c>
    </row>
    <row r="203" spans="1:10" s="1" customFormat="1" ht="12" customHeight="1">
      <c r="A203" s="6" t="s">
        <v>4</v>
      </c>
      <c r="B203" s="8"/>
      <c r="C203" s="69">
        <v>268</v>
      </c>
      <c r="D203" s="72">
        <f t="shared" si="56"/>
        <v>47.252747252747263</v>
      </c>
      <c r="E203" s="69">
        <v>22.3</v>
      </c>
      <c r="F203" s="72">
        <f t="shared" si="57"/>
        <v>0.5</v>
      </c>
      <c r="G203" s="69">
        <v>305</v>
      </c>
      <c r="H203" s="72">
        <f t="shared" si="54"/>
        <v>59.685863874345557</v>
      </c>
      <c r="I203" s="69">
        <v>21.4</v>
      </c>
      <c r="J203" s="72">
        <f t="shared" si="55"/>
        <v>0.39999999999999858</v>
      </c>
    </row>
    <row r="204" spans="1:10" s="1" customFormat="1" ht="12" customHeight="1">
      <c r="A204" s="6" t="s">
        <v>5</v>
      </c>
      <c r="B204" s="8"/>
      <c r="C204" s="69">
        <v>164.5</v>
      </c>
      <c r="D204" s="72">
        <f t="shared" si="56"/>
        <v>-52.593659942363111</v>
      </c>
      <c r="E204" s="69">
        <v>26.6</v>
      </c>
      <c r="F204" s="72">
        <f t="shared" si="57"/>
        <v>0.80000000000000071</v>
      </c>
      <c r="G204" s="69">
        <v>89</v>
      </c>
      <c r="H204" s="72">
        <f t="shared" si="54"/>
        <v>-67.097966728280966</v>
      </c>
      <c r="I204" s="69">
        <v>25.8</v>
      </c>
      <c r="J204" s="72">
        <f t="shared" si="55"/>
        <v>1.1000000000000014</v>
      </c>
    </row>
    <row r="205" spans="1:10" s="1" customFormat="1" ht="12" customHeight="1">
      <c r="A205" s="6" t="s">
        <v>6</v>
      </c>
      <c r="B205" s="8"/>
      <c r="C205" s="69">
        <v>75</v>
      </c>
      <c r="D205" s="72">
        <f t="shared" si="56"/>
        <v>-58.448753462603875</v>
      </c>
      <c r="E205" s="69">
        <v>28.3</v>
      </c>
      <c r="F205" s="72">
        <f t="shared" si="57"/>
        <v>1.1000000000000014</v>
      </c>
      <c r="G205" s="69">
        <v>71.5</v>
      </c>
      <c r="H205" s="72">
        <f t="shared" si="54"/>
        <v>-36.725663716814161</v>
      </c>
      <c r="I205" s="69">
        <v>27.7</v>
      </c>
      <c r="J205" s="72">
        <f t="shared" si="55"/>
        <v>1.3000000000000007</v>
      </c>
    </row>
    <row r="206" spans="1:10" s="1" customFormat="1" ht="12" customHeight="1">
      <c r="A206" s="6" t="s">
        <v>7</v>
      </c>
      <c r="B206" s="8"/>
      <c r="C206" s="69">
        <v>325</v>
      </c>
      <c r="D206" s="72">
        <f t="shared" si="56"/>
        <v>136.36363636363637</v>
      </c>
      <c r="E206" s="69">
        <v>24.5</v>
      </c>
      <c r="F206" s="72">
        <f t="shared" si="57"/>
        <v>2.5</v>
      </c>
      <c r="G206" s="69">
        <v>240.5</v>
      </c>
      <c r="H206" s="72">
        <f t="shared" si="54"/>
        <v>98.760330578512395</v>
      </c>
      <c r="I206" s="69">
        <v>24.1</v>
      </c>
      <c r="J206" s="72">
        <f t="shared" si="55"/>
        <v>2.2000000000000028</v>
      </c>
    </row>
    <row r="207" spans="1:10" s="1" customFormat="1" ht="12" customHeight="1">
      <c r="A207" s="6" t="s">
        <v>10</v>
      </c>
      <c r="B207" s="8"/>
      <c r="C207" s="69">
        <v>65</v>
      </c>
      <c r="D207" s="72">
        <f t="shared" si="56"/>
        <v>49.425287356321832</v>
      </c>
      <c r="E207" s="69">
        <v>18.899999999999999</v>
      </c>
      <c r="F207" s="72">
        <f t="shared" si="57"/>
        <v>1.6999999999999993</v>
      </c>
      <c r="G207" s="69">
        <v>51.5</v>
      </c>
      <c r="H207" s="72">
        <f t="shared" si="54"/>
        <v>71.666666666666657</v>
      </c>
      <c r="I207" s="69">
        <v>19.2</v>
      </c>
      <c r="J207" s="72">
        <f t="shared" si="55"/>
        <v>1.1999999999999993</v>
      </c>
    </row>
    <row r="208" spans="1:10" s="1" customFormat="1" ht="12" customHeight="1">
      <c r="A208" s="6" t="s">
        <v>8</v>
      </c>
      <c r="B208" s="8"/>
      <c r="C208" s="69">
        <v>58.5</v>
      </c>
      <c r="D208" s="72">
        <f t="shared" si="56"/>
        <v>-59.233449477351918</v>
      </c>
      <c r="E208" s="69">
        <v>12.1</v>
      </c>
      <c r="F208" s="72">
        <f t="shared" si="57"/>
        <v>-1.8000000000000007</v>
      </c>
      <c r="G208" s="69">
        <v>55</v>
      </c>
      <c r="H208" s="72">
        <f t="shared" si="54"/>
        <v>-61.53846153846154</v>
      </c>
      <c r="I208" s="69">
        <v>12.8</v>
      </c>
      <c r="J208" s="72">
        <f t="shared" si="55"/>
        <v>-1.5</v>
      </c>
    </row>
    <row r="209" spans="1:10" s="1" customFormat="1" ht="12" customHeight="1">
      <c r="A209" s="45" t="s">
        <v>9</v>
      </c>
      <c r="B209" s="8"/>
      <c r="C209" s="124">
        <v>80</v>
      </c>
      <c r="D209" s="72">
        <f t="shared" si="56"/>
        <v>-20.792079207920789</v>
      </c>
      <c r="E209" s="69">
        <v>7.8</v>
      </c>
      <c r="F209" s="72">
        <f t="shared" si="57"/>
        <v>-0.50000000000000089</v>
      </c>
      <c r="G209" s="69">
        <v>70</v>
      </c>
      <c r="H209" s="72">
        <f t="shared" si="54"/>
        <v>-43.089430894308947</v>
      </c>
      <c r="I209" s="69">
        <v>8.8000000000000007</v>
      </c>
      <c r="J209" s="72">
        <f t="shared" si="55"/>
        <v>-0.39999999999999858</v>
      </c>
    </row>
    <row r="210" spans="1:10" s="1" customFormat="1" ht="18" customHeight="1">
      <c r="A210" s="45" t="s">
        <v>352</v>
      </c>
      <c r="B210" s="8"/>
      <c r="C210" s="69">
        <v>28</v>
      </c>
      <c r="D210" s="72">
        <f t="shared" si="56"/>
        <v>-41.666666666666664</v>
      </c>
      <c r="E210" s="69">
        <v>4.4000000000000004</v>
      </c>
      <c r="F210" s="72">
        <f t="shared" si="57"/>
        <v>-0.39999999999999947</v>
      </c>
      <c r="G210" s="69">
        <v>18</v>
      </c>
      <c r="H210" s="72">
        <f t="shared" si="54"/>
        <v>-57.647058823529406</v>
      </c>
      <c r="I210" s="69">
        <v>5.3</v>
      </c>
      <c r="J210" s="72">
        <f t="shared" si="55"/>
        <v>-0.40000000000000036</v>
      </c>
    </row>
    <row r="211" spans="1:10" s="1" customFormat="1" ht="12" customHeight="1">
      <c r="A211" s="45" t="s">
        <v>217</v>
      </c>
      <c r="B211" s="8"/>
      <c r="C211" s="69">
        <v>31</v>
      </c>
      <c r="D211" s="72">
        <f t="shared" si="56"/>
        <v>-50.4</v>
      </c>
      <c r="E211" s="69">
        <v>4.9000000000000004</v>
      </c>
      <c r="F211" s="72">
        <f t="shared" si="57"/>
        <v>-1</v>
      </c>
      <c r="G211" s="69">
        <v>29.5</v>
      </c>
      <c r="H211" s="72">
        <f t="shared" si="54"/>
        <v>-35.869565217391312</v>
      </c>
      <c r="I211" s="69">
        <v>5.2</v>
      </c>
      <c r="J211" s="72">
        <f t="shared" si="55"/>
        <v>-1</v>
      </c>
    </row>
    <row r="212" spans="1:10" s="1" customFormat="1" ht="12" customHeight="1">
      <c r="A212" s="45" t="s">
        <v>1</v>
      </c>
      <c r="B212" s="8"/>
      <c r="C212" s="69">
        <v>35.5</v>
      </c>
      <c r="D212" s="72">
        <f t="shared" ref="D212:D217" si="58">(C212/C200-1)*100</f>
        <v>-45.384615384615387</v>
      </c>
      <c r="E212" s="69">
        <v>7.6</v>
      </c>
      <c r="F212" s="72">
        <f t="shared" ref="F212:F217" si="59">E212-E200</f>
        <v>-1.9000000000000004</v>
      </c>
      <c r="G212" s="69">
        <v>39</v>
      </c>
      <c r="H212" s="72">
        <f t="shared" ref="H212:H217" si="60">(G212/G200-1)*100</f>
        <v>-29.09090909090909</v>
      </c>
      <c r="I212" s="69">
        <v>7.6</v>
      </c>
      <c r="J212" s="72">
        <f t="shared" ref="J212:J217" si="61">I212-I200</f>
        <v>-1.5999999999999996</v>
      </c>
    </row>
    <row r="213" spans="1:10" s="1" customFormat="1" ht="12" customHeight="1">
      <c r="A213" s="6" t="s">
        <v>2</v>
      </c>
      <c r="B213" s="8"/>
      <c r="C213" s="69">
        <v>124.5</v>
      </c>
      <c r="D213" s="72">
        <f t="shared" si="58"/>
        <v>-40.430622009569376</v>
      </c>
      <c r="E213" s="69">
        <v>14.3</v>
      </c>
      <c r="F213" s="72">
        <f t="shared" si="59"/>
        <v>-1</v>
      </c>
      <c r="G213" s="69">
        <v>64.5</v>
      </c>
      <c r="H213" s="72">
        <f t="shared" si="60"/>
        <v>-54.73684210526315</v>
      </c>
      <c r="I213" s="69">
        <v>13.7</v>
      </c>
      <c r="J213" s="72">
        <f t="shared" si="61"/>
        <v>-0.90000000000000036</v>
      </c>
    </row>
    <row r="214" spans="1:10" s="1" customFormat="1" ht="12" customHeight="1">
      <c r="A214" s="6" t="s">
        <v>3</v>
      </c>
      <c r="B214" s="8"/>
      <c r="C214" s="69">
        <v>46</v>
      </c>
      <c r="D214" s="72">
        <f t="shared" si="58"/>
        <v>-65.019011406844101</v>
      </c>
      <c r="E214" s="69">
        <v>19.3</v>
      </c>
      <c r="F214" s="72">
        <f t="shared" si="59"/>
        <v>-0.30000000000000071</v>
      </c>
      <c r="G214" s="69">
        <v>55</v>
      </c>
      <c r="H214" s="72">
        <f t="shared" si="60"/>
        <v>-45.812807881773395</v>
      </c>
      <c r="I214" s="69">
        <v>18.5</v>
      </c>
      <c r="J214" s="72">
        <f t="shared" si="61"/>
        <v>-0.30000000000000071</v>
      </c>
    </row>
    <row r="215" spans="1:10" s="1" customFormat="1" ht="12" customHeight="1">
      <c r="A215" s="6" t="s">
        <v>4</v>
      </c>
      <c r="B215" s="8"/>
      <c r="C215" s="235">
        <v>179.5</v>
      </c>
      <c r="D215" s="96">
        <f t="shared" si="58"/>
        <v>-33.022388059701491</v>
      </c>
      <c r="E215" s="235">
        <v>21.5</v>
      </c>
      <c r="F215" s="96">
        <f t="shared" si="59"/>
        <v>-0.80000000000000071</v>
      </c>
      <c r="G215" s="235">
        <v>159</v>
      </c>
      <c r="H215" s="96">
        <f t="shared" si="60"/>
        <v>-47.868852459016395</v>
      </c>
      <c r="I215" s="235">
        <v>20.7</v>
      </c>
      <c r="J215" s="96">
        <f t="shared" si="61"/>
        <v>-0.69999999999999929</v>
      </c>
    </row>
    <row r="216" spans="1:10" s="1" customFormat="1" ht="12" customHeight="1">
      <c r="A216" s="6" t="s">
        <v>5</v>
      </c>
      <c r="B216" s="8"/>
      <c r="C216" s="235">
        <v>118</v>
      </c>
      <c r="D216" s="96">
        <f t="shared" si="58"/>
        <v>-28.267477203647417</v>
      </c>
      <c r="E216" s="235">
        <v>27.5</v>
      </c>
      <c r="F216" s="96">
        <f t="shared" si="59"/>
        <v>0.89999999999999858</v>
      </c>
      <c r="G216" s="235">
        <v>69</v>
      </c>
      <c r="H216" s="96">
        <f t="shared" si="60"/>
        <v>-22.471910112359549</v>
      </c>
      <c r="I216" s="235">
        <v>26.4</v>
      </c>
      <c r="J216" s="96">
        <f t="shared" si="61"/>
        <v>0.59999999999999787</v>
      </c>
    </row>
    <row r="217" spans="1:10" s="1" customFormat="1" ht="12" customHeight="1">
      <c r="A217" s="6" t="s">
        <v>6</v>
      </c>
      <c r="B217" s="8"/>
      <c r="C217" s="235">
        <v>57.5</v>
      </c>
      <c r="D217" s="96">
        <f t="shared" si="58"/>
        <v>-23.333333333333329</v>
      </c>
      <c r="E217" s="235">
        <v>28.2</v>
      </c>
      <c r="F217" s="96">
        <f t="shared" si="59"/>
        <v>-0.10000000000000142</v>
      </c>
      <c r="G217" s="235">
        <v>64</v>
      </c>
      <c r="H217" s="96">
        <f t="shared" si="60"/>
        <v>-10.48951048951049</v>
      </c>
      <c r="I217" s="235">
        <v>27.5</v>
      </c>
      <c r="J217" s="96">
        <f t="shared" si="61"/>
        <v>-0.19999999999999929</v>
      </c>
    </row>
    <row r="218" spans="1:10" s="1" customFormat="1" ht="12" customHeight="1">
      <c r="A218" s="6" t="s">
        <v>7</v>
      </c>
      <c r="B218" s="8"/>
      <c r="C218" s="235">
        <v>218</v>
      </c>
      <c r="D218" s="96">
        <f>(C218/C206-1)*100</f>
        <v>-32.92307692307692</v>
      </c>
      <c r="E218" s="235">
        <v>22.9</v>
      </c>
      <c r="F218" s="96">
        <f>E218-E206</f>
        <v>-1.6000000000000014</v>
      </c>
      <c r="G218" s="235">
        <v>257.5</v>
      </c>
      <c r="H218" s="96">
        <f>(G218/G206-1)*100</f>
        <v>7.0686070686070579</v>
      </c>
      <c r="I218" s="235">
        <v>22.9</v>
      </c>
      <c r="J218" s="96">
        <f>I218-I206</f>
        <v>-1.2000000000000028</v>
      </c>
    </row>
    <row r="219" spans="1:10" s="1" customFormat="1" ht="12" customHeight="1">
      <c r="A219" s="6" t="s">
        <v>10</v>
      </c>
      <c r="B219" s="8"/>
      <c r="C219" s="235">
        <v>365</v>
      </c>
      <c r="D219" s="96">
        <f>(C219/C207-1)*100</f>
        <v>461.53846153846149</v>
      </c>
      <c r="E219" s="235">
        <v>17.399999999999999</v>
      </c>
      <c r="F219" s="96">
        <f>E219-E207</f>
        <v>-1.5</v>
      </c>
      <c r="G219" s="235">
        <v>369</v>
      </c>
      <c r="H219" s="96">
        <f>(G219/G207-1)*100</f>
        <v>616.50485436893211</v>
      </c>
      <c r="I219" s="235">
        <v>17.5</v>
      </c>
      <c r="J219" s="96">
        <f>I219-I207</f>
        <v>-1.6999999999999993</v>
      </c>
    </row>
    <row r="220" spans="1:10" s="1" customFormat="1" ht="12" customHeight="1">
      <c r="A220" s="6" t="s">
        <v>8</v>
      </c>
      <c r="B220" s="8"/>
      <c r="C220" s="235">
        <v>38.5</v>
      </c>
      <c r="D220" s="96">
        <f>(C220/C208-1)*100</f>
        <v>-34.188034188034187</v>
      </c>
      <c r="E220" s="235">
        <v>10.5</v>
      </c>
      <c r="F220" s="96">
        <f>E220-E208</f>
        <v>-1.5999999999999996</v>
      </c>
      <c r="G220" s="235">
        <v>33</v>
      </c>
      <c r="H220" s="96">
        <f>(G220/G208-1)*100</f>
        <v>-40</v>
      </c>
      <c r="I220" s="235">
        <v>11.7</v>
      </c>
      <c r="J220" s="96">
        <f>I220-I208</f>
        <v>-1.1000000000000014</v>
      </c>
    </row>
    <row r="221" spans="1:10" s="1" customFormat="1" ht="12" customHeight="1">
      <c r="A221" s="45" t="s">
        <v>9</v>
      </c>
      <c r="B221" s="8"/>
      <c r="C221" s="235">
        <v>20.5</v>
      </c>
      <c r="D221" s="96">
        <f t="shared" ref="D221:D222" si="62">(C221/C209-1)*100</f>
        <v>-74.375</v>
      </c>
      <c r="E221" s="235">
        <v>6</v>
      </c>
      <c r="F221" s="96">
        <f t="shared" ref="F221:F222" si="63">E221-E209</f>
        <v>-1.7999999999999998</v>
      </c>
      <c r="G221" s="235">
        <v>20.5</v>
      </c>
      <c r="H221" s="96">
        <f t="shared" ref="H221:H222" si="64">(G221/G209-1)*100</f>
        <v>-70.714285714285708</v>
      </c>
      <c r="I221" s="235">
        <v>5.0999999999999996</v>
      </c>
      <c r="J221" s="96">
        <f t="shared" ref="J221:J222" si="65">I221-I209</f>
        <v>-3.7000000000000011</v>
      </c>
    </row>
    <row r="222" spans="1:10" s="1" customFormat="1" ht="18" customHeight="1">
      <c r="A222" s="45" t="s">
        <v>391</v>
      </c>
      <c r="B222" s="8"/>
      <c r="C222" s="235">
        <v>36</v>
      </c>
      <c r="D222" s="96">
        <f t="shared" si="62"/>
        <v>28.57142857142858</v>
      </c>
      <c r="E222" s="235">
        <v>3.5</v>
      </c>
      <c r="F222" s="96">
        <f t="shared" si="63"/>
        <v>-0.90000000000000036</v>
      </c>
      <c r="G222" s="235">
        <v>29</v>
      </c>
      <c r="H222" s="96">
        <f t="shared" si="64"/>
        <v>61.111111111111114</v>
      </c>
      <c r="I222" s="235">
        <v>3.9</v>
      </c>
      <c r="J222" s="96">
        <f t="shared" si="65"/>
        <v>-1.4</v>
      </c>
    </row>
    <row r="223" spans="1:10" s="1" customFormat="1" ht="12" customHeight="1">
      <c r="A223" s="45" t="s">
        <v>217</v>
      </c>
      <c r="B223" s="8"/>
      <c r="C223" s="235">
        <v>38</v>
      </c>
      <c r="D223" s="96">
        <f t="shared" ref="D223" si="66">(C223/C211-1)*100</f>
        <v>22.580645161290324</v>
      </c>
      <c r="E223" s="235">
        <v>3.5</v>
      </c>
      <c r="F223" s="96">
        <f t="shared" ref="F223" si="67">E223-E211</f>
        <v>-1.4000000000000004</v>
      </c>
      <c r="G223" s="235">
        <v>30</v>
      </c>
      <c r="H223" s="96">
        <f t="shared" ref="H223" si="68">(G223/G211-1)*100</f>
        <v>1.6949152542372836</v>
      </c>
      <c r="I223" s="235">
        <v>3.8</v>
      </c>
      <c r="J223" s="96">
        <f t="shared" ref="J223" si="69">I223-I211</f>
        <v>-1.4000000000000004</v>
      </c>
    </row>
    <row r="224" spans="1:10" s="1" customFormat="1" ht="12" customHeight="1">
      <c r="A224" s="45" t="s">
        <v>1</v>
      </c>
      <c r="B224" s="8"/>
      <c r="C224" s="235">
        <v>168</v>
      </c>
      <c r="D224" s="96">
        <f t="shared" ref="D224:D230" si="70">(C224/C212-1)*100</f>
        <v>373.23943661971828</v>
      </c>
      <c r="E224" s="235">
        <v>9.8000000000000007</v>
      </c>
      <c r="F224" s="96">
        <f t="shared" ref="F224" si="71">E224-E212</f>
        <v>2.2000000000000011</v>
      </c>
      <c r="G224" s="235">
        <v>113.5</v>
      </c>
      <c r="H224" s="96">
        <f t="shared" ref="H224" si="72">(G224/G212-1)*100</f>
        <v>191.02564102564102</v>
      </c>
      <c r="I224" s="235">
        <v>9.3000000000000007</v>
      </c>
      <c r="J224" s="96">
        <f t="shared" ref="J224" si="73">I224-I212</f>
        <v>1.7000000000000011</v>
      </c>
    </row>
    <row r="225" spans="1:10" s="1" customFormat="1" ht="12" customHeight="1">
      <c r="A225" s="6" t="s">
        <v>2</v>
      </c>
      <c r="B225" s="8"/>
      <c r="C225" s="235">
        <v>110</v>
      </c>
      <c r="D225" s="96">
        <f t="shared" si="70"/>
        <v>-11.646586345381527</v>
      </c>
      <c r="E225" s="235">
        <v>15.2</v>
      </c>
      <c r="F225" s="96">
        <f t="shared" ref="F225" si="74">E225-E213</f>
        <v>0.89999999999999858</v>
      </c>
      <c r="G225" s="235">
        <v>62.5</v>
      </c>
      <c r="H225" s="96">
        <f t="shared" ref="H225" si="75">(G225/G213-1)*100</f>
        <v>-3.1007751937984551</v>
      </c>
      <c r="I225" s="235">
        <v>14.4</v>
      </c>
      <c r="J225" s="96">
        <f t="shared" ref="J225" si="76">I225-I213</f>
        <v>0.70000000000000107</v>
      </c>
    </row>
    <row r="226" spans="1:10" s="1" customFormat="1" ht="12" customHeight="1">
      <c r="A226" s="6" t="s">
        <v>3</v>
      </c>
      <c r="B226" s="8"/>
      <c r="C226" s="235">
        <v>174</v>
      </c>
      <c r="D226" s="96">
        <f t="shared" si="70"/>
        <v>278.26086956521738</v>
      </c>
      <c r="E226" s="235">
        <v>18.600000000000001</v>
      </c>
      <c r="F226" s="96">
        <f t="shared" ref="F226" si="77">E226-E214</f>
        <v>-0.69999999999999929</v>
      </c>
      <c r="G226" s="235">
        <v>170</v>
      </c>
      <c r="H226" s="96">
        <f t="shared" ref="H226" si="78">(G226/G214-1)*100</f>
        <v>209.09090909090909</v>
      </c>
      <c r="I226" s="235">
        <v>17.8</v>
      </c>
      <c r="J226" s="96">
        <f t="shared" ref="J226" si="79">I226-I214</f>
        <v>-0.69999999999999929</v>
      </c>
    </row>
    <row r="227" spans="1:10" s="1" customFormat="1" ht="12" customHeight="1">
      <c r="A227" s="6" t="s">
        <v>4</v>
      </c>
      <c r="B227" s="8"/>
      <c r="C227" s="235">
        <v>189.5</v>
      </c>
      <c r="D227" s="96">
        <f t="shared" si="70"/>
        <v>5.5710306406685284</v>
      </c>
      <c r="E227" s="235">
        <v>22.4</v>
      </c>
      <c r="F227" s="96">
        <f t="shared" ref="F227" si="80">E227-E215</f>
        <v>0.89999999999999858</v>
      </c>
      <c r="G227" s="235">
        <v>150</v>
      </c>
      <c r="H227" s="96">
        <f t="shared" ref="H227" si="81">(G227/G215-1)*100</f>
        <v>-5.6603773584905648</v>
      </c>
      <c r="I227" s="235">
        <v>21.2</v>
      </c>
      <c r="J227" s="96">
        <f t="shared" ref="J227" si="82">I227-I215</f>
        <v>0.5</v>
      </c>
    </row>
    <row r="228" spans="1:10" s="1" customFormat="1" ht="12" customHeight="1">
      <c r="A228" s="6" t="s">
        <v>5</v>
      </c>
      <c r="B228" s="8"/>
      <c r="C228" s="235">
        <v>370.5</v>
      </c>
      <c r="D228" s="96">
        <f t="shared" si="70"/>
        <v>213.9830508474576</v>
      </c>
      <c r="E228" s="235">
        <v>28.3</v>
      </c>
      <c r="F228" s="96">
        <f t="shared" ref="F228" si="83">E228-E216</f>
        <v>0.80000000000000071</v>
      </c>
      <c r="G228" s="235">
        <v>269.5</v>
      </c>
      <c r="H228" s="96">
        <f t="shared" ref="H228" si="84">(G228/G216-1)*100</f>
        <v>290.57971014492756</v>
      </c>
      <c r="I228" s="235">
        <v>26.8</v>
      </c>
      <c r="J228" s="96">
        <f t="shared" ref="J228" si="85">I228-I216</f>
        <v>0.40000000000000213</v>
      </c>
    </row>
    <row r="229" spans="1:10" s="1" customFormat="1" ht="12" customHeight="1">
      <c r="A229" s="6" t="s">
        <v>6</v>
      </c>
      <c r="B229" s="8"/>
      <c r="C229" s="235">
        <v>87.5</v>
      </c>
      <c r="D229" s="96">
        <f t="shared" si="70"/>
        <v>52.173913043478272</v>
      </c>
      <c r="E229" s="235">
        <v>28.7</v>
      </c>
      <c r="F229" s="96">
        <f t="shared" ref="F229" si="86">E229-E217</f>
        <v>0.5</v>
      </c>
      <c r="G229" s="235">
        <v>47</v>
      </c>
      <c r="H229" s="96">
        <f t="shared" ref="H229" si="87">(G229/G217-1)*100</f>
        <v>-26.5625</v>
      </c>
      <c r="I229" s="235">
        <v>27.5</v>
      </c>
      <c r="J229" s="96">
        <f t="shared" ref="J229" si="88">I229-I217</f>
        <v>0</v>
      </c>
    </row>
    <row r="230" spans="1:10" s="1" customFormat="1" ht="12" customHeight="1">
      <c r="A230" s="6" t="s">
        <v>7</v>
      </c>
      <c r="B230" s="8"/>
      <c r="C230" s="235">
        <v>365</v>
      </c>
      <c r="D230" s="96">
        <f t="shared" si="70"/>
        <v>67.431192660550465</v>
      </c>
      <c r="E230" s="235">
        <v>22.9</v>
      </c>
      <c r="F230" s="96">
        <f t="shared" ref="F230" si="89">E230-E218</f>
        <v>0</v>
      </c>
      <c r="G230" s="235">
        <v>363</v>
      </c>
      <c r="H230" s="96">
        <f t="shared" ref="H230" si="90">(G230/G218-1)*100</f>
        <v>40.970873786407758</v>
      </c>
      <c r="I230" s="235">
        <v>22.8</v>
      </c>
      <c r="J230" s="96">
        <f t="shared" ref="J230" si="91">I230-I218</f>
        <v>-9.9999999999997868E-2</v>
      </c>
    </row>
    <row r="231" spans="1:10" s="1" customFormat="1" ht="12" customHeight="1">
      <c r="A231" s="6" t="s">
        <v>10</v>
      </c>
      <c r="B231" s="8"/>
      <c r="C231" s="235">
        <v>49</v>
      </c>
      <c r="D231" s="96">
        <f t="shared" ref="D231" si="92">(C231/C219-1)*100</f>
        <v>-86.575342465753423</v>
      </c>
      <c r="E231" s="235">
        <v>17.899999999999999</v>
      </c>
      <c r="F231" s="96">
        <f t="shared" ref="F231" si="93">E231-E219</f>
        <v>0.5</v>
      </c>
      <c r="G231" s="235">
        <v>51</v>
      </c>
      <c r="H231" s="96">
        <f t="shared" ref="H231" si="94">(G231/G219-1)*100</f>
        <v>-86.178861788617894</v>
      </c>
      <c r="I231" s="235">
        <v>18.3</v>
      </c>
      <c r="J231" s="96">
        <f t="shared" ref="J231" si="95">I231-I219</f>
        <v>0.80000000000000071</v>
      </c>
    </row>
    <row r="232" spans="1:10" s="1" customFormat="1" ht="12" customHeight="1">
      <c r="A232" s="6" t="s">
        <v>8</v>
      </c>
      <c r="B232" s="8"/>
      <c r="C232" s="235">
        <v>2.5</v>
      </c>
      <c r="D232" s="96">
        <f t="shared" ref="D232" si="96">(C232/C220-1)*100</f>
        <v>-93.506493506493499</v>
      </c>
      <c r="E232" s="235">
        <v>12.6</v>
      </c>
      <c r="F232" s="96">
        <f t="shared" ref="F232" si="97">E232-E220</f>
        <v>2.0999999999999996</v>
      </c>
      <c r="G232" s="235">
        <v>4.5</v>
      </c>
      <c r="H232" s="96">
        <f t="shared" ref="H232" si="98">(G232/G220-1)*100</f>
        <v>-86.36363636363636</v>
      </c>
      <c r="I232" s="235">
        <v>13.6</v>
      </c>
      <c r="J232" s="96">
        <f t="shared" ref="J232" si="99">I232-I220</f>
        <v>1.9000000000000004</v>
      </c>
    </row>
    <row r="233" spans="1:10" s="1" customFormat="1" ht="12" customHeight="1">
      <c r="A233" s="45" t="s">
        <v>9</v>
      </c>
      <c r="B233" s="8"/>
      <c r="C233" s="124">
        <v>80.5</v>
      </c>
      <c r="D233" s="96">
        <f t="shared" ref="D233:D234" si="100">(C233/C221-1)*100</f>
        <v>292.6829268292683</v>
      </c>
      <c r="E233" s="235">
        <v>7.5</v>
      </c>
      <c r="F233" s="96">
        <f t="shared" ref="F233:F234" si="101">E233-E221</f>
        <v>1.5</v>
      </c>
      <c r="G233" s="235">
        <v>49</v>
      </c>
      <c r="H233" s="96">
        <f t="shared" ref="H233:H234" si="102">(G233/G221-1)*100</f>
        <v>139.02439024390242</v>
      </c>
      <c r="I233" s="235">
        <v>8.3000000000000007</v>
      </c>
      <c r="J233" s="96">
        <f t="shared" ref="J233:J234" si="103">I233-I221</f>
        <v>3.2000000000000011</v>
      </c>
    </row>
    <row r="234" spans="1:10" s="1" customFormat="1" ht="18" customHeight="1">
      <c r="A234" s="45" t="s">
        <v>398</v>
      </c>
      <c r="B234" s="8"/>
      <c r="C234" s="235">
        <v>18</v>
      </c>
      <c r="D234" s="96">
        <f t="shared" si="100"/>
        <v>-50</v>
      </c>
      <c r="E234" s="235">
        <v>4.9000000000000004</v>
      </c>
      <c r="F234" s="96">
        <f t="shared" si="101"/>
        <v>1.4000000000000004</v>
      </c>
      <c r="G234" s="235">
        <v>18.5</v>
      </c>
      <c r="H234" s="96">
        <f t="shared" si="102"/>
        <v>-36.206896551724135</v>
      </c>
      <c r="I234" s="235">
        <v>5.8</v>
      </c>
      <c r="J234" s="96">
        <f t="shared" si="103"/>
        <v>1.9</v>
      </c>
    </row>
    <row r="235" spans="1:10" s="1" customFormat="1" ht="12" customHeight="1">
      <c r="A235" s="45" t="s">
        <v>217</v>
      </c>
      <c r="B235" s="8"/>
      <c r="C235" s="235">
        <v>51.5</v>
      </c>
      <c r="D235" s="96">
        <f t="shared" ref="D235" si="104">(C235/C223-1)*100</f>
        <v>35.526315789473692</v>
      </c>
      <c r="E235" s="235">
        <v>6.3</v>
      </c>
      <c r="F235" s="96">
        <f t="shared" ref="F235" si="105">E235-E223</f>
        <v>2.8</v>
      </c>
      <c r="G235" s="235">
        <v>39.5</v>
      </c>
      <c r="H235" s="96">
        <f t="shared" ref="H235" si="106">(G235/G223-1)*100</f>
        <v>31.666666666666664</v>
      </c>
      <c r="I235" s="235">
        <v>6.5</v>
      </c>
      <c r="J235" s="96">
        <f t="shared" ref="J235" si="107">I235-I223</f>
        <v>2.7</v>
      </c>
    </row>
    <row r="236" spans="1:10" s="1" customFormat="1" ht="12" customHeight="1">
      <c r="A236" s="45" t="s">
        <v>1</v>
      </c>
      <c r="B236" s="8"/>
      <c r="C236" s="235">
        <v>72</v>
      </c>
      <c r="D236" s="96">
        <f t="shared" ref="D236" si="108">(C236/C224-1)*100</f>
        <v>-57.142857142857139</v>
      </c>
      <c r="E236" s="235">
        <v>9.1</v>
      </c>
      <c r="F236" s="96">
        <f t="shared" ref="F236" si="109">E236-E224</f>
        <v>-0.70000000000000107</v>
      </c>
      <c r="G236" s="235">
        <v>80</v>
      </c>
      <c r="H236" s="96">
        <f t="shared" ref="H236" si="110">(G236/G224-1)*100</f>
        <v>-29.515418502202639</v>
      </c>
      <c r="I236" s="235">
        <v>9</v>
      </c>
      <c r="J236" s="96">
        <f t="shared" ref="J236" si="111">I236-I224</f>
        <v>-0.30000000000000071</v>
      </c>
    </row>
    <row r="237" spans="1:10" s="1" customFormat="1" ht="12" customHeight="1">
      <c r="A237" s="6" t="s">
        <v>2</v>
      </c>
      <c r="B237" s="8"/>
      <c r="C237" s="235">
        <v>118</v>
      </c>
      <c r="D237" s="96">
        <f t="shared" ref="D237" si="112">(C237/C225-1)*100</f>
        <v>7.2727272727272751</v>
      </c>
      <c r="E237" s="235">
        <v>12.9</v>
      </c>
      <c r="F237" s="96">
        <f t="shared" ref="F237" si="113">E237-E225</f>
        <v>-2.2999999999999989</v>
      </c>
      <c r="G237" s="235">
        <v>114</v>
      </c>
      <c r="H237" s="96">
        <f t="shared" ref="H237" si="114">(G237/G225-1)*100</f>
        <v>82.4</v>
      </c>
      <c r="I237" s="235">
        <v>12.6</v>
      </c>
      <c r="J237" s="96">
        <f t="shared" ref="J237" si="115">I237-I225</f>
        <v>-1.8000000000000007</v>
      </c>
    </row>
    <row r="238" spans="1:10" s="1" customFormat="1" ht="12" customHeight="1">
      <c r="A238" s="6" t="s">
        <v>411</v>
      </c>
      <c r="B238" s="8"/>
      <c r="C238" s="235">
        <v>42</v>
      </c>
      <c r="D238" s="96">
        <f t="shared" ref="D238" si="116">(C238/C226-1)*100</f>
        <v>-75.862068965517238</v>
      </c>
      <c r="E238" s="235">
        <v>19.2</v>
      </c>
      <c r="F238" s="96">
        <f t="shared" ref="F238" si="117">E238-E226</f>
        <v>0.59999999999999787</v>
      </c>
      <c r="G238" s="235">
        <v>47.5</v>
      </c>
      <c r="H238" s="96">
        <f t="shared" ref="H238" si="118">(G238/G226-1)*100</f>
        <v>-72.058823529411768</v>
      </c>
      <c r="I238" s="235">
        <v>18.399999999999999</v>
      </c>
      <c r="J238" s="96">
        <f t="shared" ref="J238" si="119">I238-I226</f>
        <v>0.59999999999999787</v>
      </c>
    </row>
    <row r="239" spans="1:10" s="1" customFormat="1" ht="12" customHeight="1">
      <c r="A239" s="6" t="s">
        <v>4</v>
      </c>
      <c r="B239" s="8"/>
      <c r="C239" s="235">
        <v>166</v>
      </c>
      <c r="D239" s="96">
        <f t="shared" ref="D239" si="120">(C239/C227-1)*100</f>
        <v>-12.401055408970974</v>
      </c>
      <c r="E239" s="235">
        <v>22.7</v>
      </c>
      <c r="F239" s="96">
        <f t="shared" ref="F239" si="121">E239-E227</f>
        <v>0.30000000000000071</v>
      </c>
      <c r="G239" s="235">
        <v>143.5</v>
      </c>
      <c r="H239" s="96">
        <f t="shared" ref="H239" si="122">(G239/G227-1)*100</f>
        <v>-4.3333333333333339</v>
      </c>
      <c r="I239" s="235">
        <v>21.8</v>
      </c>
      <c r="J239" s="96">
        <f t="shared" ref="J239:J244" si="123">I239-I227</f>
        <v>0.60000000000000142</v>
      </c>
    </row>
    <row r="240" spans="1:10" s="1" customFormat="1" ht="12" customHeight="1">
      <c r="A240" s="6" t="s">
        <v>5</v>
      </c>
      <c r="B240" s="8"/>
      <c r="C240" s="235">
        <v>139</v>
      </c>
      <c r="D240" s="96">
        <f t="shared" ref="D240" si="124">(C240/C228-1)*100</f>
        <v>-62.48313090418354</v>
      </c>
      <c r="E240" s="235">
        <v>25.8</v>
      </c>
      <c r="F240" s="96">
        <f t="shared" ref="F240" si="125">E240-E228</f>
        <v>-2.5</v>
      </c>
      <c r="G240" s="235">
        <v>120.5</v>
      </c>
      <c r="H240" s="96">
        <f t="shared" ref="H240" si="126">(G240/G228-1)*100</f>
        <v>-55.287569573283854</v>
      </c>
      <c r="I240" s="235">
        <v>24.6</v>
      </c>
      <c r="J240" s="96">
        <f t="shared" si="123"/>
        <v>-2.1999999999999993</v>
      </c>
    </row>
    <row r="241" spans="1:10" s="1" customFormat="1" ht="12" customHeight="1">
      <c r="A241" s="6" t="s">
        <v>6</v>
      </c>
      <c r="B241" s="8"/>
      <c r="C241" s="235">
        <v>185.5</v>
      </c>
      <c r="D241" s="96">
        <f t="shared" ref="D241" si="127">(C241/C229-1)*100</f>
        <v>112.00000000000001</v>
      </c>
      <c r="E241" s="235">
        <v>28.1</v>
      </c>
      <c r="F241" s="96">
        <f t="shared" ref="F241" si="128">E241-E229</f>
        <v>-0.59999999999999787</v>
      </c>
      <c r="G241" s="235">
        <v>106</v>
      </c>
      <c r="H241" s="96">
        <f t="shared" ref="H241" si="129">(G241/G229-1)*100</f>
        <v>125.53191489361701</v>
      </c>
      <c r="I241" s="235">
        <v>27.1</v>
      </c>
      <c r="J241" s="96">
        <f t="shared" si="123"/>
        <v>-0.39999999999999858</v>
      </c>
    </row>
    <row r="242" spans="1:10" s="1" customFormat="1" ht="12" customHeight="1">
      <c r="A242" s="6" t="s">
        <v>7</v>
      </c>
      <c r="B242" s="8"/>
      <c r="C242" s="235">
        <v>95.5</v>
      </c>
      <c r="D242" s="96">
        <f t="shared" ref="D242" si="130">(C242/C230-1)*100</f>
        <v>-73.835616438356169</v>
      </c>
      <c r="E242" s="235">
        <v>25.4</v>
      </c>
      <c r="F242" s="96">
        <f t="shared" ref="F242" si="131">E242-E230</f>
        <v>2.5</v>
      </c>
      <c r="G242" s="235">
        <v>87.5</v>
      </c>
      <c r="H242" s="96">
        <f t="shared" ref="H242" si="132">(G242/G230-1)*100</f>
        <v>-75.895316804407713</v>
      </c>
      <c r="I242" s="235">
        <v>24.9</v>
      </c>
      <c r="J242" s="96">
        <f t="shared" si="123"/>
        <v>2.0999999999999979</v>
      </c>
    </row>
    <row r="243" spans="1:10" s="1" customFormat="1" ht="12" customHeight="1">
      <c r="A243" s="6" t="s">
        <v>10</v>
      </c>
      <c r="B243" s="8"/>
      <c r="C243" s="235">
        <v>131</v>
      </c>
      <c r="D243" s="96">
        <f t="shared" ref="D243" si="133">(C243/C231-1)*100</f>
        <v>167.34693877551021</v>
      </c>
      <c r="E243" s="235">
        <v>19.600000000000001</v>
      </c>
      <c r="F243" s="96">
        <f t="shared" ref="F243" si="134">E243-E231</f>
        <v>1.7000000000000028</v>
      </c>
      <c r="G243" s="235">
        <v>134</v>
      </c>
      <c r="H243" s="96">
        <f t="shared" ref="H243" si="135">(G243/G231-1)*100</f>
        <v>162.74509803921569</v>
      </c>
      <c r="I243" s="235">
        <v>19.7</v>
      </c>
      <c r="J243" s="96">
        <f t="shared" si="123"/>
        <v>1.3999999999999986</v>
      </c>
    </row>
    <row r="244" spans="1:10" s="1" customFormat="1" ht="12" customHeight="1">
      <c r="A244" s="6" t="s">
        <v>8</v>
      </c>
      <c r="B244" s="8"/>
      <c r="C244" s="235">
        <v>11.5</v>
      </c>
      <c r="D244" s="96">
        <f t="shared" ref="D244" si="136">(C244/C232-1)*100</f>
        <v>359.99999999999994</v>
      </c>
      <c r="E244" s="235">
        <v>12.2</v>
      </c>
      <c r="F244" s="96">
        <f t="shared" ref="F244" si="137">E244-E232</f>
        <v>-0.40000000000000036</v>
      </c>
      <c r="G244" s="235">
        <v>4.5</v>
      </c>
      <c r="H244" s="96">
        <f t="shared" ref="H244" si="138">(G244/G232-1)*100</f>
        <v>0</v>
      </c>
      <c r="I244" s="235">
        <v>13.5</v>
      </c>
      <c r="J244" s="96">
        <f t="shared" si="123"/>
        <v>-9.9999999999999645E-2</v>
      </c>
    </row>
    <row r="245" spans="1:10" s="1" customFormat="1" ht="12" customHeight="1">
      <c r="A245" s="45" t="s">
        <v>9</v>
      </c>
      <c r="B245" s="8"/>
      <c r="C245" s="300">
        <v>54</v>
      </c>
      <c r="D245" s="96">
        <f t="shared" ref="D245:D256" si="139">(C245/C233-1)*100</f>
        <v>-32.919254658385086</v>
      </c>
      <c r="E245" s="235">
        <v>7.7</v>
      </c>
      <c r="F245" s="96">
        <f t="shared" ref="F245:F256" si="140">E245-E233</f>
        <v>0.20000000000000018</v>
      </c>
      <c r="G245" s="235">
        <v>56.5</v>
      </c>
      <c r="H245" s="96">
        <f t="shared" ref="H245:H256" si="141">(G245/G233-1)*100</f>
        <v>15.306122448979597</v>
      </c>
      <c r="I245" s="235">
        <v>8.6999999999999993</v>
      </c>
      <c r="J245" s="96">
        <f t="shared" ref="J245:J256" si="142">I245-I233</f>
        <v>0.39999999999999858</v>
      </c>
    </row>
    <row r="246" spans="1:10" s="1" customFormat="1" ht="18" customHeight="1">
      <c r="A246" s="45" t="s">
        <v>410</v>
      </c>
      <c r="B246" s="8"/>
      <c r="C246" s="235">
        <v>43.5</v>
      </c>
      <c r="D246" s="96">
        <f t="shared" si="139"/>
        <v>141.66666666666666</v>
      </c>
      <c r="E246" s="235">
        <v>7.1</v>
      </c>
      <c r="F246" s="96">
        <f t="shared" si="140"/>
        <v>2.1999999999999993</v>
      </c>
      <c r="G246" s="235">
        <v>46</v>
      </c>
      <c r="H246" s="96">
        <f t="shared" si="141"/>
        <v>148.64864864864865</v>
      </c>
      <c r="I246" s="235">
        <v>7.6</v>
      </c>
      <c r="J246" s="96">
        <f t="shared" si="142"/>
        <v>1.7999999999999998</v>
      </c>
    </row>
    <row r="247" spans="1:10" s="1" customFormat="1" ht="12" customHeight="1">
      <c r="A247" s="45" t="s">
        <v>217</v>
      </c>
      <c r="B247" s="8"/>
      <c r="C247" s="235">
        <v>46</v>
      </c>
      <c r="D247" s="96">
        <f t="shared" si="139"/>
        <v>-10.679611650485432</v>
      </c>
      <c r="E247" s="235">
        <v>6.6</v>
      </c>
      <c r="F247" s="96">
        <f t="shared" si="140"/>
        <v>0.29999999999999982</v>
      </c>
      <c r="G247" s="235">
        <v>37.5</v>
      </c>
      <c r="H247" s="96">
        <f t="shared" si="141"/>
        <v>-5.0632911392405111</v>
      </c>
      <c r="I247" s="235">
        <v>6.8</v>
      </c>
      <c r="J247" s="96">
        <f t="shared" si="142"/>
        <v>0.29999999999999982</v>
      </c>
    </row>
    <row r="248" spans="1:10" s="1" customFormat="1" ht="12" customHeight="1">
      <c r="A248" s="45" t="s">
        <v>1</v>
      </c>
      <c r="B248" s="8"/>
      <c r="C248" s="235">
        <v>100.5</v>
      </c>
      <c r="D248" s="96">
        <f t="shared" si="139"/>
        <v>39.583333333333329</v>
      </c>
      <c r="E248" s="235">
        <v>9.8000000000000007</v>
      </c>
      <c r="F248" s="96">
        <f t="shared" si="140"/>
        <v>0.70000000000000107</v>
      </c>
      <c r="G248" s="235">
        <v>102</v>
      </c>
      <c r="H248" s="96">
        <f t="shared" si="141"/>
        <v>27.499999999999993</v>
      </c>
      <c r="I248" s="235">
        <v>9.5</v>
      </c>
      <c r="J248" s="96">
        <f t="shared" si="142"/>
        <v>0.5</v>
      </c>
    </row>
    <row r="249" spans="1:10" s="1" customFormat="1" ht="12" customHeight="1">
      <c r="A249" s="6" t="s">
        <v>2</v>
      </c>
      <c r="B249" s="8"/>
      <c r="C249" s="235">
        <v>144.5</v>
      </c>
      <c r="D249" s="96">
        <f t="shared" si="139"/>
        <v>22.457627118644076</v>
      </c>
      <c r="E249" s="235">
        <v>12.2</v>
      </c>
      <c r="F249" s="96">
        <f t="shared" si="140"/>
        <v>-0.70000000000000107</v>
      </c>
      <c r="G249" s="235">
        <v>113.5</v>
      </c>
      <c r="H249" s="96">
        <f t="shared" si="141"/>
        <v>-0.43859649122807154</v>
      </c>
      <c r="I249" s="235">
        <v>11.9</v>
      </c>
      <c r="J249" s="96">
        <f t="shared" si="142"/>
        <v>-0.69999999999999929</v>
      </c>
    </row>
    <row r="250" spans="1:10" s="1" customFormat="1" ht="12" customHeight="1">
      <c r="A250" s="6" t="s">
        <v>3</v>
      </c>
      <c r="B250" s="8"/>
      <c r="C250" s="235">
        <v>73</v>
      </c>
      <c r="D250" s="96">
        <f t="shared" si="139"/>
        <v>73.80952380952381</v>
      </c>
      <c r="E250" s="235">
        <v>19.5</v>
      </c>
      <c r="F250" s="96">
        <f t="shared" si="140"/>
        <v>0.30000000000000071</v>
      </c>
      <c r="G250" s="235">
        <v>71.5</v>
      </c>
      <c r="H250" s="96">
        <f t="shared" si="141"/>
        <v>50.526315789473685</v>
      </c>
      <c r="I250" s="235">
        <v>18.5</v>
      </c>
      <c r="J250" s="96">
        <f t="shared" si="142"/>
        <v>0.10000000000000142</v>
      </c>
    </row>
    <row r="251" spans="1:10" s="1" customFormat="1" ht="12" customHeight="1">
      <c r="A251" s="6" t="s">
        <v>4</v>
      </c>
      <c r="B251" s="8"/>
      <c r="C251" s="235">
        <v>237</v>
      </c>
      <c r="D251" s="96">
        <f t="shared" si="139"/>
        <v>42.771084337349393</v>
      </c>
      <c r="E251" s="235">
        <v>23.6</v>
      </c>
      <c r="F251" s="96">
        <f t="shared" si="140"/>
        <v>0.90000000000000213</v>
      </c>
      <c r="G251" s="235">
        <v>180</v>
      </c>
      <c r="H251" s="96">
        <f t="shared" si="141"/>
        <v>25.435540069686404</v>
      </c>
      <c r="I251" s="235">
        <v>22.5</v>
      </c>
      <c r="J251" s="96">
        <f t="shared" si="142"/>
        <v>0.69999999999999929</v>
      </c>
    </row>
    <row r="252" spans="1:10" s="1" customFormat="1" ht="12" customHeight="1">
      <c r="A252" s="6" t="s">
        <v>5</v>
      </c>
      <c r="B252" s="8"/>
      <c r="C252" s="235">
        <v>318</v>
      </c>
      <c r="D252" s="96">
        <f t="shared" si="139"/>
        <v>128.77697841726618</v>
      </c>
      <c r="E252" s="235">
        <v>24.9</v>
      </c>
      <c r="F252" s="96">
        <f t="shared" si="140"/>
        <v>-0.90000000000000213</v>
      </c>
      <c r="G252" s="235">
        <v>270.5</v>
      </c>
      <c r="H252" s="96">
        <f t="shared" si="141"/>
        <v>124.48132780082987</v>
      </c>
      <c r="I252" s="235">
        <v>24</v>
      </c>
      <c r="J252" s="96">
        <f t="shared" si="142"/>
        <v>-0.60000000000000142</v>
      </c>
    </row>
    <row r="253" spans="1:10" s="1" customFormat="1" ht="12" customHeight="1">
      <c r="A253" s="6" t="s">
        <v>6</v>
      </c>
      <c r="B253" s="8"/>
      <c r="C253" s="235">
        <v>1.5</v>
      </c>
      <c r="D253" s="96">
        <f t="shared" si="139"/>
        <v>-99.191374663072779</v>
      </c>
      <c r="E253" s="235">
        <v>29.4</v>
      </c>
      <c r="F253" s="96">
        <f t="shared" si="140"/>
        <v>1.2999999999999972</v>
      </c>
      <c r="G253" s="235">
        <v>0</v>
      </c>
      <c r="H253" s="96">
        <f t="shared" si="141"/>
        <v>-100</v>
      </c>
      <c r="I253" s="235">
        <v>28.2</v>
      </c>
      <c r="J253" s="96">
        <f t="shared" si="142"/>
        <v>1.0999999999999979</v>
      </c>
    </row>
    <row r="254" spans="1:10" s="1" customFormat="1" ht="12" customHeight="1">
      <c r="A254" s="6" t="s">
        <v>7</v>
      </c>
      <c r="B254" s="8"/>
      <c r="C254" s="235">
        <v>140</v>
      </c>
      <c r="D254" s="96">
        <f t="shared" si="139"/>
        <v>46.596858638743456</v>
      </c>
      <c r="E254" s="235">
        <v>24.8</v>
      </c>
      <c r="F254" s="96">
        <f t="shared" si="140"/>
        <v>-0.59999999999999787</v>
      </c>
      <c r="G254" s="235">
        <v>115</v>
      </c>
      <c r="H254" s="96">
        <f t="shared" si="141"/>
        <v>31.428571428571427</v>
      </c>
      <c r="I254" s="235">
        <v>24.2</v>
      </c>
      <c r="J254" s="96">
        <f t="shared" si="142"/>
        <v>-0.69999999999999929</v>
      </c>
    </row>
    <row r="255" spans="1:10" s="1" customFormat="1" ht="12" customHeight="1">
      <c r="A255" s="6" t="s">
        <v>10</v>
      </c>
      <c r="B255" s="8"/>
      <c r="C255" s="235">
        <v>91</v>
      </c>
      <c r="D255" s="96">
        <f t="shared" si="139"/>
        <v>-30.534351145038162</v>
      </c>
      <c r="E255" s="235">
        <v>17.399999999999999</v>
      </c>
      <c r="F255" s="96">
        <f t="shared" si="140"/>
        <v>-2.2000000000000028</v>
      </c>
      <c r="G255" s="235">
        <v>117</v>
      </c>
      <c r="H255" s="96">
        <f t="shared" si="141"/>
        <v>-12.686567164179108</v>
      </c>
      <c r="I255" s="235">
        <v>17.899999999999999</v>
      </c>
      <c r="J255" s="96">
        <f t="shared" si="142"/>
        <v>-1.8000000000000007</v>
      </c>
    </row>
    <row r="256" spans="1:10" s="1" customFormat="1" ht="12" customHeight="1">
      <c r="A256" s="6" t="s">
        <v>8</v>
      </c>
      <c r="B256" s="8"/>
      <c r="C256" s="235">
        <v>50</v>
      </c>
      <c r="D256" s="96">
        <f t="shared" si="139"/>
        <v>334.78260869565213</v>
      </c>
      <c r="E256" s="235">
        <v>13</v>
      </c>
      <c r="F256" s="96">
        <f t="shared" si="140"/>
        <v>0.80000000000000071</v>
      </c>
      <c r="G256" s="235">
        <v>39</v>
      </c>
      <c r="H256" s="96">
        <f t="shared" si="141"/>
        <v>766.66666666666663</v>
      </c>
      <c r="I256" s="235">
        <v>13.7</v>
      </c>
      <c r="J256" s="96">
        <f t="shared" si="142"/>
        <v>0.19999999999999929</v>
      </c>
    </row>
    <row r="257" spans="1:10" s="1" customFormat="1" ht="12" customHeight="1">
      <c r="A257" s="45" t="s">
        <v>9</v>
      </c>
      <c r="B257" s="8"/>
      <c r="C257" s="300">
        <v>9.5</v>
      </c>
      <c r="D257" s="96">
        <f t="shared" ref="D257:D263" si="143">(C257/C245-1)*100</f>
        <v>-82.407407407407405</v>
      </c>
      <c r="E257" s="235">
        <v>6.6</v>
      </c>
      <c r="F257" s="96">
        <f t="shared" ref="F257:F263" si="144">E257-E245</f>
        <v>-1.1000000000000005</v>
      </c>
      <c r="G257" s="235">
        <v>10</v>
      </c>
      <c r="H257" s="96">
        <f t="shared" ref="H257:H263" si="145">(G257/G245-1)*100</f>
        <v>-82.30088495575221</v>
      </c>
      <c r="I257" s="235">
        <v>7.7</v>
      </c>
      <c r="J257" s="96">
        <f t="shared" ref="J257:J263" si="146">I257-I245</f>
        <v>-0.99999999999999911</v>
      </c>
    </row>
    <row r="258" spans="1:10" s="1" customFormat="1" ht="18" customHeight="1">
      <c r="A258" s="45" t="s">
        <v>425</v>
      </c>
      <c r="B258" s="8"/>
      <c r="C258" s="235">
        <v>57.5</v>
      </c>
      <c r="D258" s="96">
        <f t="shared" si="143"/>
        <v>32.18390804597702</v>
      </c>
      <c r="E258" s="235">
        <v>4.4000000000000004</v>
      </c>
      <c r="F258" s="96">
        <f t="shared" si="144"/>
        <v>-2.6999999999999993</v>
      </c>
      <c r="G258" s="235">
        <v>56.5</v>
      </c>
      <c r="H258" s="96">
        <f>(G258/G246-1)*100</f>
        <v>22.826086956521728</v>
      </c>
      <c r="I258" s="235">
        <v>4.7</v>
      </c>
      <c r="J258" s="96">
        <f t="shared" si="146"/>
        <v>-2.8999999999999995</v>
      </c>
    </row>
    <row r="259" spans="1:10" s="1" customFormat="1" ht="12" customHeight="1">
      <c r="A259" s="45" t="s">
        <v>217</v>
      </c>
      <c r="B259" s="8"/>
      <c r="C259" s="235">
        <v>40.5</v>
      </c>
      <c r="D259" s="96">
        <f t="shared" si="143"/>
        <v>-11.956521739130432</v>
      </c>
      <c r="E259" s="235">
        <v>7.1</v>
      </c>
      <c r="F259" s="96">
        <f t="shared" si="144"/>
        <v>0.5</v>
      </c>
      <c r="G259" s="235">
        <v>38.5</v>
      </c>
      <c r="H259" s="96">
        <f t="shared" si="145"/>
        <v>2.6666666666666616</v>
      </c>
      <c r="I259" s="235">
        <v>7.2</v>
      </c>
      <c r="J259" s="96">
        <f t="shared" si="146"/>
        <v>0.40000000000000036</v>
      </c>
    </row>
    <row r="260" spans="1:10" s="1" customFormat="1" ht="12" customHeight="1">
      <c r="A260" s="45" t="s">
        <v>1</v>
      </c>
      <c r="B260" s="8"/>
      <c r="C260" s="235">
        <v>93</v>
      </c>
      <c r="D260" s="96">
        <f t="shared" si="143"/>
        <v>-7.4626865671641784</v>
      </c>
      <c r="E260" s="235">
        <v>11</v>
      </c>
      <c r="F260" s="96">
        <f t="shared" si="144"/>
        <v>1.1999999999999993</v>
      </c>
      <c r="G260" s="235">
        <v>67.5</v>
      </c>
      <c r="H260" s="96">
        <f t="shared" si="145"/>
        <v>-33.82352941176471</v>
      </c>
      <c r="I260" s="235">
        <v>10.3</v>
      </c>
      <c r="J260" s="96">
        <f t="shared" si="146"/>
        <v>0.80000000000000071</v>
      </c>
    </row>
    <row r="261" spans="1:10" s="1" customFormat="1" ht="12" customHeight="1">
      <c r="A261" s="45" t="s">
        <v>2</v>
      </c>
      <c r="B261" s="8"/>
      <c r="C261" s="235">
        <v>118</v>
      </c>
      <c r="D261" s="96">
        <f t="shared" si="143"/>
        <v>-18.339100346020764</v>
      </c>
      <c r="E261" s="235">
        <v>14.1</v>
      </c>
      <c r="F261" s="96">
        <f t="shared" si="144"/>
        <v>1.9000000000000004</v>
      </c>
      <c r="G261" s="235">
        <v>82.5</v>
      </c>
      <c r="H261" s="96">
        <f t="shared" si="145"/>
        <v>-27.312775330396477</v>
      </c>
      <c r="I261" s="235">
        <v>13.5</v>
      </c>
      <c r="J261" s="96">
        <f t="shared" si="146"/>
        <v>1.5999999999999996</v>
      </c>
    </row>
    <row r="262" spans="1:10" s="1" customFormat="1" ht="12" customHeight="1">
      <c r="A262" s="6" t="s">
        <v>3</v>
      </c>
      <c r="B262" s="8"/>
      <c r="C262" s="235">
        <v>160.5</v>
      </c>
      <c r="D262" s="96">
        <f t="shared" si="143"/>
        <v>119.86301369863016</v>
      </c>
      <c r="E262" s="235">
        <v>18.7</v>
      </c>
      <c r="F262" s="96">
        <f t="shared" si="144"/>
        <v>-0.80000000000000071</v>
      </c>
      <c r="G262" s="235">
        <v>152</v>
      </c>
      <c r="H262" s="96">
        <f t="shared" si="145"/>
        <v>112.58741258741259</v>
      </c>
      <c r="I262" s="235">
        <v>17.8</v>
      </c>
      <c r="J262" s="96">
        <f t="shared" si="146"/>
        <v>-0.69999999999999929</v>
      </c>
    </row>
    <row r="263" spans="1:10" s="1" customFormat="1" ht="12" customHeight="1">
      <c r="A263" s="45" t="s">
        <v>4</v>
      </c>
      <c r="B263" s="8"/>
      <c r="C263" s="235">
        <v>207.5</v>
      </c>
      <c r="D263" s="96">
        <f t="shared" si="143"/>
        <v>-12.447257383966248</v>
      </c>
      <c r="E263" s="235">
        <v>22.8</v>
      </c>
      <c r="F263" s="96">
        <f t="shared" si="144"/>
        <v>-0.80000000000000071</v>
      </c>
      <c r="G263" s="235">
        <v>144</v>
      </c>
      <c r="H263" s="96">
        <f t="shared" si="145"/>
        <v>-19.999999999999996</v>
      </c>
      <c r="I263" s="235">
        <v>21.7</v>
      </c>
      <c r="J263" s="96">
        <f t="shared" si="146"/>
        <v>-0.80000000000000071</v>
      </c>
    </row>
    <row r="264" spans="1:10" s="1" customFormat="1" ht="12" customHeight="1">
      <c r="A264" s="45" t="s">
        <v>164</v>
      </c>
      <c r="B264" s="8"/>
      <c r="C264" s="235">
        <v>204</v>
      </c>
      <c r="D264" s="96">
        <f t="shared" ref="D264:D269" si="147">(C264/C252-1)*100</f>
        <v>-35.84905660377359</v>
      </c>
      <c r="E264" s="235">
        <v>26.7</v>
      </c>
      <c r="F264" s="96">
        <f t="shared" ref="F264:F269" si="148">E264-E252</f>
        <v>1.8000000000000007</v>
      </c>
      <c r="G264" s="235">
        <v>130</v>
      </c>
      <c r="H264" s="96">
        <f>(G264/G252-1)*100</f>
        <v>-51.940850277264325</v>
      </c>
      <c r="I264" s="235">
        <v>25.7</v>
      </c>
      <c r="J264" s="96">
        <f t="shared" ref="J264:J269" si="149">I264-I252</f>
        <v>1.6999999999999993</v>
      </c>
    </row>
    <row r="265" spans="1:10" s="1" customFormat="1" ht="12" customHeight="1">
      <c r="A265" s="45" t="s">
        <v>6</v>
      </c>
      <c r="B265" s="8"/>
      <c r="C265" s="235">
        <v>251</v>
      </c>
      <c r="D265" s="96">
        <f t="shared" si="147"/>
        <v>16633.333333333336</v>
      </c>
      <c r="E265" s="235">
        <v>27</v>
      </c>
      <c r="F265" s="96">
        <f t="shared" si="148"/>
        <v>-2.3999999999999986</v>
      </c>
      <c r="G265" s="235">
        <v>211</v>
      </c>
      <c r="H265" s="116" t="s">
        <v>466</v>
      </c>
      <c r="I265" s="235">
        <v>26.1</v>
      </c>
      <c r="J265" s="96">
        <f t="shared" si="149"/>
        <v>-2.0999999999999979</v>
      </c>
    </row>
    <row r="266" spans="1:10" s="1" customFormat="1" ht="12" customHeight="1">
      <c r="A266" s="45" t="s">
        <v>7</v>
      </c>
      <c r="B266" s="8"/>
      <c r="C266" s="235">
        <v>126</v>
      </c>
      <c r="D266" s="96">
        <f t="shared" si="147"/>
        <v>-9.9999999999999982</v>
      </c>
      <c r="E266" s="235">
        <v>24</v>
      </c>
      <c r="F266" s="96">
        <f t="shared" si="148"/>
        <v>-0.80000000000000071</v>
      </c>
      <c r="G266" s="235">
        <v>173</v>
      </c>
      <c r="H266" s="96">
        <f t="shared" ref="H266:H271" si="150">(G266/G254-1)*100</f>
        <v>50.434782608695649</v>
      </c>
      <c r="I266" s="235">
        <v>23.4</v>
      </c>
      <c r="J266" s="96">
        <f t="shared" si="149"/>
        <v>-0.80000000000000071</v>
      </c>
    </row>
    <row r="267" spans="1:10" s="1" customFormat="1" ht="12" customHeight="1">
      <c r="A267" s="45" t="s">
        <v>10</v>
      </c>
      <c r="B267" s="8"/>
      <c r="C267" s="235">
        <v>47.5</v>
      </c>
      <c r="D267" s="96">
        <f t="shared" si="147"/>
        <v>-47.802197802197796</v>
      </c>
      <c r="E267" s="235">
        <v>18.899999999999999</v>
      </c>
      <c r="F267" s="96">
        <f t="shared" si="148"/>
        <v>1.5</v>
      </c>
      <c r="G267" s="235">
        <v>57</v>
      </c>
      <c r="H267" s="96">
        <f t="shared" si="150"/>
        <v>-51.282051282051277</v>
      </c>
      <c r="I267" s="235">
        <v>19.100000000000001</v>
      </c>
      <c r="J267" s="96">
        <f t="shared" si="149"/>
        <v>1.2000000000000028</v>
      </c>
    </row>
    <row r="268" spans="1:10" s="1" customFormat="1" ht="12" customHeight="1">
      <c r="A268" s="45" t="s">
        <v>8</v>
      </c>
      <c r="B268" s="8"/>
      <c r="C268" s="235">
        <v>100</v>
      </c>
      <c r="D268" s="96">
        <f t="shared" si="147"/>
        <v>100</v>
      </c>
      <c r="E268" s="235">
        <v>12.1</v>
      </c>
      <c r="F268" s="96">
        <f t="shared" si="148"/>
        <v>-0.90000000000000036</v>
      </c>
      <c r="G268" s="235">
        <v>116</v>
      </c>
      <c r="H268" s="96">
        <f t="shared" si="150"/>
        <v>197.43589743589746</v>
      </c>
      <c r="I268" s="235">
        <v>13.2</v>
      </c>
      <c r="J268" s="96">
        <f t="shared" si="149"/>
        <v>-0.5</v>
      </c>
    </row>
    <row r="269" spans="1:10" s="1" customFormat="1" ht="12" customHeight="1">
      <c r="A269" s="45" t="s">
        <v>9</v>
      </c>
      <c r="B269" s="8"/>
      <c r="C269" s="235">
        <v>30.5</v>
      </c>
      <c r="D269" s="96">
        <f t="shared" si="147"/>
        <v>221.0526315789474</v>
      </c>
      <c r="E269" s="235">
        <v>7</v>
      </c>
      <c r="F269" s="96">
        <f t="shared" si="148"/>
        <v>0.40000000000000036</v>
      </c>
      <c r="G269" s="235">
        <v>19.5</v>
      </c>
      <c r="H269" s="96">
        <f t="shared" si="150"/>
        <v>95</v>
      </c>
      <c r="I269" s="235">
        <v>7.7</v>
      </c>
      <c r="J269" s="96">
        <f t="shared" si="149"/>
        <v>0</v>
      </c>
    </row>
    <row r="270" spans="1:10" s="1" customFormat="1" ht="15.65" customHeight="1">
      <c r="A270" s="45" t="s">
        <v>473</v>
      </c>
      <c r="B270" s="8"/>
      <c r="C270" s="235">
        <v>10</v>
      </c>
      <c r="D270" s="96">
        <f t="shared" ref="D270:D275" si="151">(C270/C258-1)*100</f>
        <v>-82.608695652173907</v>
      </c>
      <c r="E270" s="235">
        <v>4.0999999999999996</v>
      </c>
      <c r="F270" s="96">
        <f t="shared" ref="F270:F275" si="152">E270-E258</f>
        <v>-0.30000000000000071</v>
      </c>
      <c r="G270" s="235">
        <v>9</v>
      </c>
      <c r="H270" s="96">
        <f t="shared" si="150"/>
        <v>-84.070796460176993</v>
      </c>
      <c r="I270" s="235">
        <v>4.7</v>
      </c>
      <c r="J270" s="96">
        <f t="shared" ref="J270:J275" si="153">I270-I258</f>
        <v>0</v>
      </c>
    </row>
    <row r="271" spans="1:10" s="1" customFormat="1" ht="12" customHeight="1">
      <c r="A271" s="45" t="s">
        <v>477</v>
      </c>
      <c r="B271" s="8"/>
      <c r="C271" s="235">
        <v>14.5</v>
      </c>
      <c r="D271" s="96">
        <f t="shared" si="151"/>
        <v>-64.197530864197532</v>
      </c>
      <c r="E271" s="235">
        <v>3.8</v>
      </c>
      <c r="F271" s="96">
        <f t="shared" si="152"/>
        <v>-3.3</v>
      </c>
      <c r="G271" s="235">
        <v>17</v>
      </c>
      <c r="H271" s="96">
        <f t="shared" si="150"/>
        <v>-55.84415584415585</v>
      </c>
      <c r="I271" s="235">
        <v>4.0999999999999996</v>
      </c>
      <c r="J271" s="96">
        <f t="shared" si="153"/>
        <v>-3.1000000000000005</v>
      </c>
    </row>
    <row r="272" spans="1:10" s="1" customFormat="1" ht="12" customHeight="1">
      <c r="A272" s="45" t="s">
        <v>1</v>
      </c>
      <c r="B272" s="8"/>
      <c r="C272" s="235">
        <v>99.5</v>
      </c>
      <c r="D272" s="96">
        <f t="shared" si="151"/>
        <v>6.9892473118279508</v>
      </c>
      <c r="E272" s="235">
        <v>10</v>
      </c>
      <c r="F272" s="96">
        <f t="shared" si="152"/>
        <v>-1</v>
      </c>
      <c r="G272" s="235">
        <v>87</v>
      </c>
      <c r="H272" s="96">
        <f t="shared" ref="H272" si="154">(G272/G260-1)*100</f>
        <v>28.888888888888896</v>
      </c>
      <c r="I272" s="235">
        <v>9.4</v>
      </c>
      <c r="J272" s="96">
        <f t="shared" si="153"/>
        <v>-0.90000000000000036</v>
      </c>
    </row>
    <row r="273" spans="1:10" s="1" customFormat="1" ht="11.4" customHeight="1">
      <c r="A273" s="45" t="s">
        <v>2</v>
      </c>
      <c r="B273" s="8"/>
      <c r="C273" s="235">
        <v>141</v>
      </c>
      <c r="D273" s="96">
        <f t="shared" si="151"/>
        <v>19.491525423728806</v>
      </c>
      <c r="E273" s="235">
        <v>15.4</v>
      </c>
      <c r="F273" s="96">
        <f t="shared" si="152"/>
        <v>1.3000000000000007</v>
      </c>
      <c r="G273" s="235">
        <v>102.5</v>
      </c>
      <c r="H273" s="96">
        <f t="shared" ref="H273" si="155">(G273/G261-1)*100</f>
        <v>24.242424242424242</v>
      </c>
      <c r="I273" s="235">
        <v>14.4</v>
      </c>
      <c r="J273" s="96">
        <f t="shared" si="153"/>
        <v>0.90000000000000036</v>
      </c>
    </row>
    <row r="274" spans="1:10" s="1" customFormat="1" ht="11.4" customHeight="1">
      <c r="A274" s="45" t="s">
        <v>3</v>
      </c>
      <c r="B274" s="8"/>
      <c r="C274" s="235">
        <v>71.5</v>
      </c>
      <c r="D274" s="96">
        <f t="shared" si="151"/>
        <v>-55.451713395638635</v>
      </c>
      <c r="E274" s="235">
        <v>18.5</v>
      </c>
      <c r="F274" s="96">
        <f t="shared" si="152"/>
        <v>-0.19999999999999929</v>
      </c>
      <c r="G274" s="235">
        <v>68</v>
      </c>
      <c r="H274" s="96">
        <f t="shared" ref="H274" si="156">(G274/G262-1)*100</f>
        <v>-55.263157894736835</v>
      </c>
      <c r="I274" s="235">
        <v>17.8</v>
      </c>
      <c r="J274" s="96">
        <f t="shared" si="153"/>
        <v>0</v>
      </c>
    </row>
    <row r="275" spans="1:10" s="1" customFormat="1" ht="11.4" customHeight="1">
      <c r="A275" s="45" t="s">
        <v>4</v>
      </c>
      <c r="B275" s="8"/>
      <c r="C275" s="235">
        <v>72.5</v>
      </c>
      <c r="D275" s="96">
        <f t="shared" si="151"/>
        <v>-65.060240963855421</v>
      </c>
      <c r="E275" s="235">
        <v>23.2</v>
      </c>
      <c r="F275" s="96">
        <f t="shared" si="152"/>
        <v>0.39999999999999858</v>
      </c>
      <c r="G275" s="235">
        <v>75.5</v>
      </c>
      <c r="H275" s="96">
        <f t="shared" ref="H275" si="157">(G275/G263-1)*100</f>
        <v>-47.569444444444443</v>
      </c>
      <c r="I275" s="235">
        <v>22</v>
      </c>
      <c r="J275" s="96">
        <f t="shared" si="153"/>
        <v>0.30000000000000071</v>
      </c>
    </row>
    <row r="276" spans="1:10" s="1" customFormat="1" ht="11.4" customHeight="1">
      <c r="A276" s="45" t="s">
        <v>5</v>
      </c>
      <c r="B276" s="8"/>
      <c r="C276" s="235">
        <v>164.5</v>
      </c>
      <c r="D276" s="96">
        <f t="shared" ref="D276" si="158">(C276/C264-1)*100</f>
        <v>-19.362745098039213</v>
      </c>
      <c r="E276" s="235">
        <v>27.3</v>
      </c>
      <c r="F276" s="96">
        <f t="shared" ref="F276" si="159">E276-E264</f>
        <v>0.60000000000000142</v>
      </c>
      <c r="G276" s="235">
        <v>120.5</v>
      </c>
      <c r="H276" s="96">
        <f t="shared" ref="H276" si="160">(G276/G264-1)*100</f>
        <v>-7.3076923076923039</v>
      </c>
      <c r="I276" s="235">
        <v>26.2</v>
      </c>
      <c r="J276" s="96">
        <f t="shared" ref="J276" si="161">I276-I264</f>
        <v>0.5</v>
      </c>
    </row>
    <row r="277" spans="1:10" s="1" customFormat="1" ht="11.4" customHeight="1">
      <c r="A277" s="45" t="s">
        <v>6</v>
      </c>
      <c r="B277" s="8"/>
      <c r="C277" s="235">
        <v>93</v>
      </c>
      <c r="D277" s="96">
        <f t="shared" ref="D277" si="162">(C277/C265-1)*100</f>
        <v>-62.948207171314742</v>
      </c>
      <c r="E277" s="235">
        <v>28.3</v>
      </c>
      <c r="F277" s="96">
        <f t="shared" ref="F277" si="163">E277-E265</f>
        <v>1.3000000000000007</v>
      </c>
      <c r="G277" s="235">
        <v>133</v>
      </c>
      <c r="H277" s="96">
        <f t="shared" ref="H277" si="164">(G277/G265-1)*100</f>
        <v>-36.966824644549767</v>
      </c>
      <c r="I277" s="235">
        <v>27.3</v>
      </c>
      <c r="J277" s="96">
        <f t="shared" ref="J277:J281" si="165">I277-I265</f>
        <v>1.1999999999999993</v>
      </c>
    </row>
    <row r="278" spans="1:10" s="1" customFormat="1" ht="11.4" customHeight="1">
      <c r="A278" s="45" t="s">
        <v>7</v>
      </c>
      <c r="B278" s="8"/>
      <c r="C278" s="235">
        <v>159</v>
      </c>
      <c r="D278" s="96">
        <f t="shared" ref="D278:D281" si="166">(C278/C266-1)*100</f>
        <v>26.190476190476186</v>
      </c>
      <c r="E278" s="235">
        <v>25.5</v>
      </c>
      <c r="F278" s="96">
        <f t="shared" ref="F278" si="167">E278-E266</f>
        <v>1.5</v>
      </c>
      <c r="G278" s="235">
        <v>94.5</v>
      </c>
      <c r="H278" s="96">
        <f t="shared" ref="H278" si="168">(G278/G266-1)*100</f>
        <v>-45.375722543352602</v>
      </c>
      <c r="I278" s="235">
        <v>24.8</v>
      </c>
      <c r="J278" s="96">
        <f t="shared" si="165"/>
        <v>1.4000000000000021</v>
      </c>
    </row>
    <row r="279" spans="1:10" s="1" customFormat="1" ht="11.4" customHeight="1">
      <c r="A279" s="45" t="s">
        <v>10</v>
      </c>
      <c r="B279" s="8"/>
      <c r="C279" s="235">
        <v>86.5</v>
      </c>
      <c r="D279" s="96">
        <f t="shared" si="166"/>
        <v>82.105263157894754</v>
      </c>
      <c r="E279" s="235">
        <v>17.600000000000001</v>
      </c>
      <c r="F279" s="96">
        <f t="shared" ref="F279" si="169">E279-E267</f>
        <v>-1.2999999999999972</v>
      </c>
      <c r="G279" s="235">
        <v>73</v>
      </c>
      <c r="H279" s="96">
        <f t="shared" ref="H279" si="170">(G279/G267-1)*100</f>
        <v>28.07017543859649</v>
      </c>
      <c r="I279" s="235">
        <v>18.2</v>
      </c>
      <c r="J279" s="96">
        <f t="shared" si="165"/>
        <v>-0.90000000000000213</v>
      </c>
    </row>
    <row r="280" spans="1:10" s="1" customFormat="1" ht="11.4" customHeight="1">
      <c r="A280" s="45" t="s">
        <v>8</v>
      </c>
      <c r="B280" s="8"/>
      <c r="C280" s="235">
        <v>79.5</v>
      </c>
      <c r="D280" s="96">
        <f t="shared" si="166"/>
        <v>-20.499999999999996</v>
      </c>
      <c r="E280" s="235">
        <v>13.7</v>
      </c>
      <c r="F280" s="96">
        <f t="shared" ref="F280" si="171">E280-E268</f>
        <v>1.5999999999999996</v>
      </c>
      <c r="G280" s="235">
        <v>52.5</v>
      </c>
      <c r="H280" s="96">
        <f t="shared" ref="H280:H283" si="172">(G280/G268-1)*100</f>
        <v>-54.741379310344826</v>
      </c>
      <c r="I280" s="235">
        <v>14.7</v>
      </c>
      <c r="J280" s="96">
        <f t="shared" si="165"/>
        <v>1.5</v>
      </c>
    </row>
    <row r="281" spans="1:10" s="1" customFormat="1" ht="11.4" customHeight="1">
      <c r="A281" s="45" t="s">
        <v>9</v>
      </c>
      <c r="B281" s="8"/>
      <c r="C281" s="235">
        <v>12.5</v>
      </c>
      <c r="D281" s="96">
        <f t="shared" si="166"/>
        <v>-59.016393442622949</v>
      </c>
      <c r="E281" s="235">
        <v>5.6</v>
      </c>
      <c r="F281" s="96">
        <f t="shared" ref="F281" si="173">E281-E269</f>
        <v>-1.4000000000000004</v>
      </c>
      <c r="G281" s="235">
        <v>13.5</v>
      </c>
      <c r="H281" s="96">
        <f t="shared" si="172"/>
        <v>-30.76923076923077</v>
      </c>
      <c r="I281" s="235">
        <v>6.6</v>
      </c>
      <c r="J281" s="96">
        <f t="shared" si="165"/>
        <v>-1.1000000000000005</v>
      </c>
    </row>
    <row r="282" spans="1:10" s="1" customFormat="1" ht="15.5" customHeight="1">
      <c r="A282" s="45" t="s">
        <v>1240</v>
      </c>
      <c r="B282" s="8"/>
      <c r="C282" s="235">
        <v>34</v>
      </c>
      <c r="D282" s="96">
        <f t="shared" ref="D282:D293" si="174">(C282/C270-1)*100</f>
        <v>240</v>
      </c>
      <c r="E282" s="235">
        <v>4.5</v>
      </c>
      <c r="F282" s="96">
        <f t="shared" ref="F282:F293" si="175">E282-E270</f>
        <v>0.40000000000000036</v>
      </c>
      <c r="G282" s="235">
        <v>20</v>
      </c>
      <c r="H282" s="96">
        <f t="shared" si="172"/>
        <v>122.22222222222223</v>
      </c>
      <c r="I282" s="235">
        <v>5.4</v>
      </c>
      <c r="J282" s="96">
        <f>I282-I270</f>
        <v>0.70000000000000018</v>
      </c>
    </row>
    <row r="283" spans="1:10" s="1" customFormat="1" ht="10.5" customHeight="1">
      <c r="A283" s="45" t="s">
        <v>0</v>
      </c>
      <c r="B283" s="26"/>
      <c r="C283" s="300">
        <v>35.5</v>
      </c>
      <c r="D283" s="96">
        <f t="shared" si="174"/>
        <v>144.82758620689654</v>
      </c>
      <c r="E283" s="235">
        <v>5.5</v>
      </c>
      <c r="F283" s="96">
        <f t="shared" si="175"/>
        <v>1.7000000000000002</v>
      </c>
      <c r="G283" s="235">
        <v>32.5</v>
      </c>
      <c r="H283" s="96">
        <f t="shared" si="172"/>
        <v>91.176470588235304</v>
      </c>
      <c r="I283" s="235">
        <v>5.5</v>
      </c>
      <c r="J283" s="96">
        <f>I283-I271</f>
        <v>1.4000000000000004</v>
      </c>
    </row>
    <row r="284" spans="1:10" s="1" customFormat="1" ht="10.5" customHeight="1">
      <c r="A284" s="45" t="s">
        <v>1254</v>
      </c>
      <c r="B284" s="26"/>
      <c r="C284" s="300">
        <v>84</v>
      </c>
      <c r="D284" s="96">
        <f t="shared" si="174"/>
        <v>-15.577889447236181</v>
      </c>
      <c r="E284" s="235">
        <v>11.4</v>
      </c>
      <c r="F284" s="96">
        <f t="shared" si="175"/>
        <v>1.4000000000000004</v>
      </c>
      <c r="G284" s="235">
        <v>68.5</v>
      </c>
      <c r="H284" s="96">
        <f t="shared" ref="H284:H293" si="176">(G284/G272-1)*100</f>
        <v>-21.264367816091955</v>
      </c>
      <c r="I284" s="235">
        <v>10.8</v>
      </c>
      <c r="J284" s="96">
        <f t="shared" ref="J284:J286" si="177">I284-I272</f>
        <v>1.4000000000000004</v>
      </c>
    </row>
    <row r="285" spans="1:10" s="1" customFormat="1" ht="10.5" customHeight="1">
      <c r="A285" s="45" t="s">
        <v>414</v>
      </c>
      <c r="B285" s="26"/>
      <c r="C285" s="300">
        <v>172</v>
      </c>
      <c r="D285" s="96">
        <f t="shared" si="174"/>
        <v>21.98581560283688</v>
      </c>
      <c r="E285" s="235">
        <v>14.5</v>
      </c>
      <c r="F285" s="96">
        <f t="shared" si="175"/>
        <v>-0.90000000000000036</v>
      </c>
      <c r="G285" s="235">
        <v>100</v>
      </c>
      <c r="H285" s="96">
        <f t="shared" si="176"/>
        <v>-2.4390243902439046</v>
      </c>
      <c r="I285" s="235">
        <v>13.9</v>
      </c>
      <c r="J285" s="96">
        <f t="shared" si="177"/>
        <v>-0.5</v>
      </c>
    </row>
    <row r="286" spans="1:10" s="1" customFormat="1" ht="10.5" customHeight="1">
      <c r="A286" s="45" t="s">
        <v>3</v>
      </c>
      <c r="B286" s="26"/>
      <c r="C286" s="300">
        <v>232</v>
      </c>
      <c r="D286" s="96">
        <f t="shared" si="174"/>
        <v>224.47552447552445</v>
      </c>
      <c r="E286" s="235">
        <v>18.5</v>
      </c>
      <c r="F286" s="96">
        <f t="shared" si="175"/>
        <v>0</v>
      </c>
      <c r="G286" s="235">
        <v>207</v>
      </c>
      <c r="H286" s="96">
        <f t="shared" si="176"/>
        <v>204.41176470588235</v>
      </c>
      <c r="I286" s="235">
        <v>17.7</v>
      </c>
      <c r="J286" s="96">
        <f t="shared" si="177"/>
        <v>-0.10000000000000142</v>
      </c>
    </row>
    <row r="287" spans="1:10" s="1" customFormat="1" ht="10.5" customHeight="1">
      <c r="A287" s="45" t="s">
        <v>459</v>
      </c>
      <c r="B287" s="26"/>
      <c r="C287" s="300">
        <v>207.5</v>
      </c>
      <c r="D287" s="96">
        <f t="shared" si="174"/>
        <v>186.20689655172416</v>
      </c>
      <c r="E287" s="235">
        <v>22.5</v>
      </c>
      <c r="F287" s="96">
        <f t="shared" si="175"/>
        <v>-0.69999999999999929</v>
      </c>
      <c r="G287" s="235">
        <v>158.5</v>
      </c>
      <c r="H287" s="96">
        <f t="shared" si="176"/>
        <v>109.93377483443707</v>
      </c>
      <c r="I287" s="235">
        <v>21.7</v>
      </c>
      <c r="J287" s="96">
        <f t="shared" ref="J287:J293" si="178">I287-I275</f>
        <v>-0.30000000000000071</v>
      </c>
    </row>
    <row r="288" spans="1:10" s="1" customFormat="1" ht="10.5" customHeight="1">
      <c r="A288" s="45" t="s">
        <v>1272</v>
      </c>
      <c r="B288" s="26"/>
      <c r="C288" s="300">
        <v>115</v>
      </c>
      <c r="D288" s="96">
        <f t="shared" si="174"/>
        <v>-30.091185410334344</v>
      </c>
      <c r="E288" s="235">
        <v>27.4</v>
      </c>
      <c r="F288" s="96">
        <f t="shared" si="175"/>
        <v>9.9999999999997868E-2</v>
      </c>
      <c r="G288" s="235">
        <v>118.5</v>
      </c>
      <c r="H288" s="96">
        <f t="shared" si="176"/>
        <v>-1.6597510373444035</v>
      </c>
      <c r="I288" s="235">
        <v>26.3</v>
      </c>
      <c r="J288" s="96">
        <f t="shared" si="178"/>
        <v>0.10000000000000142</v>
      </c>
    </row>
    <row r="289" spans="1:10" s="1" customFormat="1" ht="10.5" customHeight="1">
      <c r="A289" s="45" t="s">
        <v>1280</v>
      </c>
      <c r="B289" s="26"/>
      <c r="C289" s="300">
        <v>236.5</v>
      </c>
      <c r="D289" s="96">
        <f t="shared" si="174"/>
        <v>154.30107526881721</v>
      </c>
      <c r="E289" s="235">
        <v>28.9</v>
      </c>
      <c r="F289" s="96">
        <f t="shared" si="175"/>
        <v>0.59999999999999787</v>
      </c>
      <c r="G289" s="235">
        <v>211.5</v>
      </c>
      <c r="H289" s="96">
        <f t="shared" si="176"/>
        <v>59.022556390977442</v>
      </c>
      <c r="I289" s="235">
        <v>27.9</v>
      </c>
      <c r="J289" s="96">
        <f t="shared" si="178"/>
        <v>0.59999999999999787</v>
      </c>
    </row>
    <row r="290" spans="1:10" s="1" customFormat="1" ht="10.5" customHeight="1">
      <c r="A290" s="45" t="s">
        <v>1284</v>
      </c>
      <c r="B290" s="26"/>
      <c r="C290" s="300">
        <v>84.5</v>
      </c>
      <c r="D290" s="96">
        <f t="shared" si="174"/>
        <v>-46.855345911949684</v>
      </c>
      <c r="E290" s="235">
        <v>26.7</v>
      </c>
      <c r="F290" s="96">
        <f t="shared" si="175"/>
        <v>1.1999999999999993</v>
      </c>
      <c r="G290" s="235">
        <v>53.5</v>
      </c>
      <c r="H290" s="96">
        <f t="shared" si="176"/>
        <v>-43.386243386243386</v>
      </c>
      <c r="I290" s="235">
        <v>26.3</v>
      </c>
      <c r="J290" s="96">
        <f t="shared" si="178"/>
        <v>1.5</v>
      </c>
    </row>
    <row r="291" spans="1:10" s="1" customFormat="1" ht="10.5" customHeight="1">
      <c r="A291" s="45" t="s">
        <v>10</v>
      </c>
      <c r="B291" s="26"/>
      <c r="C291" s="300">
        <v>40.5</v>
      </c>
      <c r="D291" s="96">
        <f t="shared" si="174"/>
        <v>-53.179190751445084</v>
      </c>
      <c r="E291" s="235">
        <v>17.8</v>
      </c>
      <c r="F291" s="96">
        <f t="shared" si="175"/>
        <v>0.19999999999999929</v>
      </c>
      <c r="G291" s="235">
        <v>40</v>
      </c>
      <c r="H291" s="96">
        <f t="shared" si="176"/>
        <v>-45.205479452054796</v>
      </c>
      <c r="I291" s="235">
        <v>18.7</v>
      </c>
      <c r="J291" s="96">
        <f t="shared" si="178"/>
        <v>0.5</v>
      </c>
    </row>
    <row r="292" spans="1:10" s="1" customFormat="1" ht="10.5" customHeight="1">
      <c r="A292" s="45" t="s">
        <v>8</v>
      </c>
      <c r="B292" s="26"/>
      <c r="C292" s="300">
        <v>108</v>
      </c>
      <c r="D292" s="96">
        <f t="shared" si="174"/>
        <v>35.849056603773576</v>
      </c>
      <c r="E292" s="235">
        <v>12.5</v>
      </c>
      <c r="F292" s="96">
        <f t="shared" si="175"/>
        <v>-1.1999999999999993</v>
      </c>
      <c r="G292" s="235">
        <v>83</v>
      </c>
      <c r="H292" s="96">
        <f t="shared" si="176"/>
        <v>58.095238095238088</v>
      </c>
      <c r="I292" s="235">
        <v>13.7</v>
      </c>
      <c r="J292" s="96">
        <f t="shared" si="178"/>
        <v>-1</v>
      </c>
    </row>
    <row r="293" spans="1:10" s="1" customFormat="1" ht="10.5" customHeight="1">
      <c r="A293" s="45" t="s">
        <v>9</v>
      </c>
      <c r="B293" s="26"/>
      <c r="C293" s="300">
        <v>30.5</v>
      </c>
      <c r="D293" s="96">
        <f t="shared" si="174"/>
        <v>144</v>
      </c>
      <c r="E293" s="235">
        <v>7.5</v>
      </c>
      <c r="F293" s="96">
        <f t="shared" si="175"/>
        <v>1.9000000000000004</v>
      </c>
      <c r="G293" s="235">
        <v>29.5</v>
      </c>
      <c r="H293" s="96">
        <f t="shared" si="176"/>
        <v>118.5185185185185</v>
      </c>
      <c r="I293" s="235">
        <v>8.4</v>
      </c>
      <c r="J293" s="96">
        <f t="shared" si="178"/>
        <v>1.8000000000000007</v>
      </c>
    </row>
    <row r="294" spans="1:10" s="1" customFormat="1" ht="15.5" customHeight="1">
      <c r="A294" s="45" t="s">
        <v>1298</v>
      </c>
      <c r="B294" s="26"/>
      <c r="C294" s="300">
        <v>25</v>
      </c>
      <c r="D294" s="96">
        <f t="shared" ref="D294:D299" si="179">(C294/C282-1)*100</f>
        <v>-26.470588235294112</v>
      </c>
      <c r="E294" s="235">
        <v>5.6</v>
      </c>
      <c r="F294" s="96">
        <f t="shared" ref="F294:F305" si="180">E294-E282</f>
        <v>1.0999999999999996</v>
      </c>
      <c r="G294" s="235">
        <v>19</v>
      </c>
      <c r="H294" s="96">
        <f t="shared" ref="H294:H300" si="181">(G294/G282-1)*100</f>
        <v>-5.0000000000000044</v>
      </c>
      <c r="I294" s="235">
        <v>6.2</v>
      </c>
      <c r="J294" s="96">
        <f t="shared" ref="J294:J304" si="182">I294-I282</f>
        <v>0.79999999999999982</v>
      </c>
    </row>
    <row r="295" spans="1:10" s="1" customFormat="1" ht="10.5" customHeight="1">
      <c r="A295" s="45" t="s">
        <v>0</v>
      </c>
      <c r="B295" s="26"/>
      <c r="C295" s="300">
        <v>88.5</v>
      </c>
      <c r="D295" s="96">
        <f t="shared" si="179"/>
        <v>149.2957746478873</v>
      </c>
      <c r="E295" s="235">
        <v>7</v>
      </c>
      <c r="F295" s="96">
        <f t="shared" si="180"/>
        <v>1.5</v>
      </c>
      <c r="G295" s="235">
        <v>106.5</v>
      </c>
      <c r="H295" s="96">
        <f t="shared" si="181"/>
        <v>227.69230769230768</v>
      </c>
      <c r="I295" s="235">
        <v>7.1</v>
      </c>
      <c r="J295" s="96">
        <f t="shared" si="182"/>
        <v>1.5999999999999996</v>
      </c>
    </row>
    <row r="296" spans="1:10" s="1" customFormat="1" ht="10.5" customHeight="1">
      <c r="A296" s="45" t="s">
        <v>1318</v>
      </c>
      <c r="B296" s="26"/>
      <c r="C296" s="300">
        <v>158.5</v>
      </c>
      <c r="D296" s="96">
        <f t="shared" si="179"/>
        <v>88.69047619047619</v>
      </c>
      <c r="E296" s="235">
        <v>8.4</v>
      </c>
      <c r="F296" s="96">
        <f t="shared" si="180"/>
        <v>-3</v>
      </c>
      <c r="G296" s="235">
        <v>164.5</v>
      </c>
      <c r="H296" s="96">
        <f t="shared" si="181"/>
        <v>140.14598540145985</v>
      </c>
      <c r="I296" s="235">
        <v>8.4</v>
      </c>
      <c r="J296" s="96">
        <f t="shared" si="182"/>
        <v>-2.4000000000000004</v>
      </c>
    </row>
    <row r="297" spans="1:10" s="1" customFormat="1" ht="10.5" customHeight="1">
      <c r="A297" s="45" t="s">
        <v>1330</v>
      </c>
      <c r="B297" s="26"/>
      <c r="C297" s="300">
        <v>181.5</v>
      </c>
      <c r="D297" s="96">
        <f t="shared" si="179"/>
        <v>5.5232558139534982</v>
      </c>
      <c r="E297" s="235">
        <v>16.5</v>
      </c>
      <c r="F297" s="96">
        <f t="shared" si="180"/>
        <v>2</v>
      </c>
      <c r="G297" s="235">
        <v>159.5</v>
      </c>
      <c r="H297" s="96">
        <f t="shared" si="181"/>
        <v>59.5</v>
      </c>
      <c r="I297" s="235">
        <v>15.7</v>
      </c>
      <c r="J297" s="96">
        <f t="shared" si="182"/>
        <v>1.7999999999999989</v>
      </c>
    </row>
    <row r="298" spans="1:10" s="1" customFormat="1" ht="10.5" customHeight="1">
      <c r="A298" s="45" t="s">
        <v>1336</v>
      </c>
      <c r="B298" s="26"/>
      <c r="C298" s="300">
        <v>238.5</v>
      </c>
      <c r="D298" s="96">
        <f t="shared" si="179"/>
        <v>2.8017241379310276</v>
      </c>
      <c r="E298" s="235">
        <v>18.100000000000001</v>
      </c>
      <c r="F298" s="96">
        <f t="shared" si="180"/>
        <v>-0.39999999999999858</v>
      </c>
      <c r="G298" s="235">
        <v>182</v>
      </c>
      <c r="H298" s="96">
        <f t="shared" si="181"/>
        <v>-12.077294685990337</v>
      </c>
      <c r="I298" s="235">
        <v>17.5</v>
      </c>
      <c r="J298" s="96">
        <f t="shared" si="182"/>
        <v>-0.19999999999999929</v>
      </c>
    </row>
    <row r="299" spans="1:10" s="1" customFormat="1" ht="10.5" customHeight="1">
      <c r="A299" s="45" t="s">
        <v>1339</v>
      </c>
      <c r="B299" s="26"/>
      <c r="C299" s="300">
        <v>222.5</v>
      </c>
      <c r="D299" s="96">
        <f t="shared" si="179"/>
        <v>7.2289156626506035</v>
      </c>
      <c r="E299" s="235">
        <v>22.8</v>
      </c>
      <c r="F299" s="96">
        <f t="shared" si="180"/>
        <v>0.30000000000000071</v>
      </c>
      <c r="G299" s="235">
        <v>185.5</v>
      </c>
      <c r="H299" s="96">
        <f t="shared" si="181"/>
        <v>17.034700315457417</v>
      </c>
      <c r="I299" s="235">
        <v>22</v>
      </c>
      <c r="J299" s="96">
        <f t="shared" si="182"/>
        <v>0.30000000000000071</v>
      </c>
    </row>
    <row r="300" spans="1:10" s="1" customFormat="1" ht="10.5" customHeight="1">
      <c r="A300" s="45" t="s">
        <v>1349</v>
      </c>
      <c r="B300" s="26"/>
      <c r="C300" s="300">
        <v>129</v>
      </c>
      <c r="D300" s="96">
        <f t="shared" ref="D300:D305" si="183">(C300/C288-1)*100</f>
        <v>12.173913043478258</v>
      </c>
      <c r="E300" s="235">
        <v>28.1</v>
      </c>
      <c r="F300" s="96">
        <f t="shared" si="180"/>
        <v>0.70000000000000284</v>
      </c>
      <c r="G300" s="235">
        <v>106.5</v>
      </c>
      <c r="H300" s="96">
        <f t="shared" si="181"/>
        <v>-10.126582278481012</v>
      </c>
      <c r="I300" s="235">
        <v>27.1</v>
      </c>
      <c r="J300" s="96">
        <f t="shared" si="182"/>
        <v>0.80000000000000071</v>
      </c>
    </row>
    <row r="301" spans="1:10" s="1" customFormat="1" ht="10.5" customHeight="1">
      <c r="A301" s="45" t="s">
        <v>1355</v>
      </c>
      <c r="B301" s="26"/>
      <c r="C301" s="300">
        <v>181.5</v>
      </c>
      <c r="D301" s="96">
        <f t="shared" si="183"/>
        <v>-23.255813953488371</v>
      </c>
      <c r="E301" s="235">
        <v>29.5</v>
      </c>
      <c r="F301" s="96">
        <f t="shared" si="180"/>
        <v>0.60000000000000142</v>
      </c>
      <c r="G301" s="235">
        <v>161</v>
      </c>
      <c r="H301" s="96">
        <f>(G301/G289-1)*100</f>
        <v>-23.877068557919621</v>
      </c>
      <c r="I301" s="235">
        <v>28.7</v>
      </c>
      <c r="J301" s="96">
        <f t="shared" si="182"/>
        <v>0.80000000000000071</v>
      </c>
    </row>
    <row r="302" spans="1:10" s="1" customFormat="1" ht="10.5" customHeight="1">
      <c r="A302" s="45" t="s">
        <v>1364</v>
      </c>
      <c r="B302" s="26"/>
      <c r="C302" s="300">
        <v>4.5</v>
      </c>
      <c r="D302" s="96">
        <f t="shared" si="183"/>
        <v>-94.674556213017752</v>
      </c>
      <c r="E302" s="235">
        <v>27.9</v>
      </c>
      <c r="F302" s="96">
        <f t="shared" si="180"/>
        <v>1.1999999999999993</v>
      </c>
      <c r="G302" s="235">
        <v>9</v>
      </c>
      <c r="H302" s="96">
        <f>(G302/G290-1)*100</f>
        <v>-83.177570093457945</v>
      </c>
      <c r="I302" s="235">
        <v>27.2</v>
      </c>
      <c r="J302" s="96">
        <f t="shared" si="182"/>
        <v>0.89999999999999858</v>
      </c>
    </row>
    <row r="303" spans="1:10" s="1" customFormat="1" ht="10.5" customHeight="1">
      <c r="A303" s="45" t="s">
        <v>1370</v>
      </c>
      <c r="B303" s="26"/>
      <c r="C303" s="300">
        <v>149.5</v>
      </c>
      <c r="D303" s="96">
        <f t="shared" si="183"/>
        <v>269.1358024691358</v>
      </c>
      <c r="E303" s="235">
        <v>20.7</v>
      </c>
      <c r="F303" s="96">
        <f t="shared" si="180"/>
        <v>2.8999999999999986</v>
      </c>
      <c r="G303" s="235">
        <v>103.5</v>
      </c>
      <c r="H303" s="96">
        <f>(G303/G291-1)*100</f>
        <v>158.75</v>
      </c>
      <c r="I303" s="235">
        <v>20.9</v>
      </c>
      <c r="J303" s="96">
        <f t="shared" si="182"/>
        <v>2.1999999999999993</v>
      </c>
    </row>
    <row r="304" spans="1:10" s="1" customFormat="1" ht="10.5" customHeight="1">
      <c r="A304" s="45" t="s">
        <v>8</v>
      </c>
      <c r="B304" s="26"/>
      <c r="C304" s="300">
        <v>150.5</v>
      </c>
      <c r="D304" s="96">
        <f t="shared" si="183"/>
        <v>39.351851851851862</v>
      </c>
      <c r="E304" s="235">
        <v>13.1</v>
      </c>
      <c r="F304" s="96">
        <f t="shared" si="180"/>
        <v>0.59999999999999964</v>
      </c>
      <c r="G304" s="235">
        <v>112.5</v>
      </c>
      <c r="H304" s="96">
        <f>(G304/G292-1)*100</f>
        <v>35.542168674698793</v>
      </c>
      <c r="I304" s="235">
        <v>14.1</v>
      </c>
      <c r="J304" s="96">
        <f t="shared" si="182"/>
        <v>0.40000000000000036</v>
      </c>
    </row>
    <row r="305" spans="1:10" s="1" customFormat="1" ht="10.5" customHeight="1">
      <c r="A305" s="45" t="s">
        <v>9</v>
      </c>
      <c r="B305" s="26"/>
      <c r="C305" s="300">
        <v>1.5</v>
      </c>
      <c r="D305" s="96">
        <f t="shared" si="183"/>
        <v>-95.081967213114751</v>
      </c>
      <c r="E305" s="235">
        <v>6.3</v>
      </c>
      <c r="F305" s="96">
        <f t="shared" si="180"/>
        <v>-1.2000000000000002</v>
      </c>
      <c r="G305" s="235">
        <v>0</v>
      </c>
      <c r="H305" s="96">
        <f>(G305/G293-1)*100</f>
        <v>-100</v>
      </c>
      <c r="I305" s="235">
        <v>7.7</v>
      </c>
      <c r="J305" s="96">
        <f>I305-I293</f>
        <v>-0.70000000000000018</v>
      </c>
    </row>
    <row r="306" spans="1:10" s="1" customFormat="1" ht="10.5" customHeight="1">
      <c r="A306" s="57"/>
      <c r="B306" s="134"/>
      <c r="C306" s="319"/>
      <c r="D306" s="189"/>
      <c r="E306" s="280"/>
      <c r="F306" s="189"/>
      <c r="G306" s="280"/>
      <c r="H306" s="189"/>
      <c r="I306" s="280"/>
      <c r="J306" s="189"/>
    </row>
    <row r="307" spans="1:10">
      <c r="A307" s="20"/>
      <c r="B307" s="16"/>
      <c r="C307" s="65"/>
      <c r="D307" s="65"/>
      <c r="E307" s="65"/>
      <c r="F307" s="65"/>
      <c r="G307" s="65"/>
      <c r="H307" s="65"/>
      <c r="I307" s="65"/>
      <c r="J307" s="65"/>
    </row>
    <row r="308" spans="1:10">
      <c r="A308" s="20" t="s">
        <v>124</v>
      </c>
      <c r="B308" s="16"/>
      <c r="C308" s="65"/>
      <c r="D308" s="65"/>
      <c r="E308" s="65"/>
      <c r="F308" s="65"/>
      <c r="G308" s="65"/>
      <c r="H308" s="65"/>
      <c r="I308" s="65"/>
      <c r="J308" s="65"/>
    </row>
    <row r="309" spans="1:10">
      <c r="A309" s="20" t="s">
        <v>125</v>
      </c>
      <c r="B309" s="16"/>
      <c r="C309" s="65"/>
      <c r="D309" s="65"/>
      <c r="E309" s="65"/>
      <c r="F309" s="65"/>
      <c r="G309" s="65"/>
      <c r="H309" s="65"/>
      <c r="I309" s="65"/>
      <c r="J309" s="65"/>
    </row>
    <row r="310" spans="1:10">
      <c r="A310" s="20" t="s">
        <v>1293</v>
      </c>
      <c r="B310" s="16"/>
      <c r="C310" s="65"/>
      <c r="D310" s="65"/>
      <c r="E310" s="65"/>
      <c r="F310" s="65"/>
      <c r="G310" s="65"/>
      <c r="H310" s="65"/>
      <c r="I310" s="65"/>
      <c r="J310" s="65"/>
    </row>
    <row r="311" spans="1:10">
      <c r="A311" s="19" t="s">
        <v>121</v>
      </c>
    </row>
    <row r="317" spans="1:10">
      <c r="E317" s="3" t="s">
        <v>205</v>
      </c>
    </row>
  </sheetData>
  <mergeCells count="8">
    <mergeCell ref="A1:J1"/>
    <mergeCell ref="G4:J4"/>
    <mergeCell ref="G5:G6"/>
    <mergeCell ref="I5:I6"/>
    <mergeCell ref="A4:B6"/>
    <mergeCell ref="C5:C6"/>
    <mergeCell ref="E5:E6"/>
    <mergeCell ref="C4:F4"/>
  </mergeCells>
  <phoneticPr fontId="5"/>
  <pageMargins left="0.72" right="0.28999999999999998" top="0.68" bottom="0.66" header="0.28999999999999998" footer="0.34"/>
  <pageSetup paperSize="9" orientation="portrait" r:id="rId1"/>
  <headerFooter alignWithMargins="0"/>
  <ignoredErrors>
    <ignoredError sqref="C12:I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307"/>
  <sheetViews>
    <sheetView showGridLines="0" zoomScale="130" zoomScaleNormal="130" workbookViewId="0">
      <pane ySplit="5" topLeftCell="A293" activePane="bottomLeft" state="frozen"/>
      <selection activeCell="Q287" sqref="Q287"/>
      <selection pane="bottomLeft" activeCell="A300" sqref="A300"/>
    </sheetView>
  </sheetViews>
  <sheetFormatPr defaultColWidth="6.6328125" defaultRowHeight="11"/>
  <cols>
    <col min="1" max="1" width="10.1796875" style="3" customWidth="1"/>
    <col min="2" max="2" width="2.08984375" style="3" customWidth="1"/>
    <col min="3" max="7" width="9.08984375" style="204" customWidth="1"/>
    <col min="8" max="16384" width="6.6328125" style="3"/>
  </cols>
  <sheetData>
    <row r="1" spans="1:7" ht="25.5" customHeight="1">
      <c r="A1" s="374" t="s">
        <v>105</v>
      </c>
      <c r="B1" s="374"/>
      <c r="C1" s="374"/>
      <c r="D1" s="374"/>
      <c r="E1" s="374"/>
      <c r="F1" s="374"/>
      <c r="G1" s="374"/>
    </row>
    <row r="2" spans="1:7" s="1" customFormat="1" ht="30.75" customHeight="1">
      <c r="A2" s="11" t="s">
        <v>32</v>
      </c>
      <c r="B2" s="4"/>
      <c r="C2" s="214"/>
      <c r="D2" s="214"/>
      <c r="E2" s="214"/>
      <c r="F2" s="214"/>
      <c r="G2" s="214"/>
    </row>
    <row r="3" spans="1:7" s="1" customFormat="1" ht="12.75" customHeight="1">
      <c r="C3" s="114"/>
      <c r="D3" s="114"/>
      <c r="E3" s="114"/>
      <c r="F3" s="114"/>
      <c r="G3" s="114"/>
    </row>
    <row r="4" spans="1:7" ht="15" customHeight="1">
      <c r="A4" s="378" t="s">
        <v>43</v>
      </c>
      <c r="B4" s="379"/>
      <c r="C4" s="393" t="s">
        <v>34</v>
      </c>
      <c r="D4" s="389" t="s">
        <v>33</v>
      </c>
      <c r="E4" s="391" t="s">
        <v>35</v>
      </c>
      <c r="F4" s="389" t="s">
        <v>36</v>
      </c>
      <c r="G4" s="389" t="s">
        <v>30</v>
      </c>
    </row>
    <row r="5" spans="1:7" ht="15" customHeight="1">
      <c r="A5" s="382"/>
      <c r="B5" s="383"/>
      <c r="C5" s="394"/>
      <c r="D5" s="390"/>
      <c r="E5" s="392"/>
      <c r="F5" s="390"/>
      <c r="G5" s="390"/>
    </row>
    <row r="6" spans="1:7" ht="5.25" customHeight="1">
      <c r="A6" s="9"/>
      <c r="B6" s="15"/>
      <c r="C6" s="215"/>
      <c r="D6" s="215"/>
      <c r="E6" s="215"/>
      <c r="F6" s="215"/>
      <c r="G6" s="215"/>
    </row>
    <row r="7" spans="1:7" ht="15" customHeight="1">
      <c r="A7" s="10" t="s">
        <v>37</v>
      </c>
      <c r="B7" s="15"/>
      <c r="C7" s="216">
        <v>0.57999999999999996</v>
      </c>
      <c r="D7" s="216">
        <v>0.62</v>
      </c>
      <c r="E7" s="216">
        <v>0.5</v>
      </c>
      <c r="F7" s="216">
        <v>0.44</v>
      </c>
      <c r="G7" s="216">
        <v>0.56000000000000005</v>
      </c>
    </row>
    <row r="8" spans="1:7" ht="15" customHeight="1">
      <c r="A8" s="10" t="s">
        <v>38</v>
      </c>
      <c r="B8" s="15"/>
      <c r="C8" s="216">
        <v>0.72</v>
      </c>
      <c r="D8" s="216">
        <v>0.78</v>
      </c>
      <c r="E8" s="216">
        <v>0.64</v>
      </c>
      <c r="F8" s="216">
        <v>0.55000000000000004</v>
      </c>
      <c r="G8" s="216">
        <v>0.69</v>
      </c>
    </row>
    <row r="9" spans="1:7" ht="15" customHeight="1">
      <c r="A9" s="10" t="s">
        <v>39</v>
      </c>
      <c r="B9" s="15"/>
      <c r="C9" s="216">
        <v>1.07</v>
      </c>
      <c r="D9" s="216">
        <v>1.22</v>
      </c>
      <c r="E9" s="216">
        <v>0.82</v>
      </c>
      <c r="F9" s="216">
        <v>0.73</v>
      </c>
      <c r="G9" s="216">
        <v>0.86</v>
      </c>
    </row>
    <row r="10" spans="1:7" ht="15" customHeight="1">
      <c r="A10" s="10" t="s">
        <v>93</v>
      </c>
      <c r="B10" s="15"/>
      <c r="C10" s="216">
        <v>1.33</v>
      </c>
      <c r="D10" s="216">
        <v>1.51</v>
      </c>
      <c r="E10" s="216">
        <v>1.01</v>
      </c>
      <c r="F10" s="216">
        <v>0.86</v>
      </c>
      <c r="G10" s="216">
        <v>0.98</v>
      </c>
    </row>
    <row r="11" spans="1:7" ht="15" customHeight="1">
      <c r="A11" s="10" t="s">
        <v>100</v>
      </c>
      <c r="B11" s="15"/>
      <c r="C11" s="216">
        <v>1.5</v>
      </c>
      <c r="D11" s="216">
        <v>1.71</v>
      </c>
      <c r="E11" s="216">
        <f>AVERAGE(E77:E88)</f>
        <v>1.1425000000000001</v>
      </c>
      <c r="F11" s="216">
        <f>AVERAGE(F77:F88)</f>
        <v>0.9474999999999999</v>
      </c>
      <c r="G11" s="216">
        <f>AVERAGE(G77:G88)</f>
        <v>1.0625000000000002</v>
      </c>
    </row>
    <row r="12" spans="1:7" ht="15" customHeight="1">
      <c r="A12" s="10" t="s">
        <v>173</v>
      </c>
      <c r="B12" s="15"/>
      <c r="C12" s="216">
        <v>1.39</v>
      </c>
      <c r="D12" s="216">
        <f>AVERAGE(D89:D100)</f>
        <v>1.5325</v>
      </c>
      <c r="E12" s="216">
        <f>AVERAGE(E89:E100)</f>
        <v>1.1424999999999998</v>
      </c>
      <c r="F12" s="216">
        <f>AVERAGE(F89:F100)</f>
        <v>0.91916666666666658</v>
      </c>
      <c r="G12" s="216">
        <f>AVERAGE(G89:G100)</f>
        <v>1.0208333333333335</v>
      </c>
    </row>
    <row r="13" spans="1:7" ht="15" customHeight="1">
      <c r="A13" s="10" t="s">
        <v>207</v>
      </c>
      <c r="B13" s="15"/>
      <c r="C13" s="216" t="s">
        <v>202</v>
      </c>
      <c r="D13" s="216">
        <v>0.97</v>
      </c>
      <c r="E13" s="216" t="s">
        <v>202</v>
      </c>
      <c r="F13" s="216">
        <v>0.7</v>
      </c>
      <c r="G13" s="216">
        <v>0.77</v>
      </c>
    </row>
    <row r="14" spans="1:7" ht="15" customHeight="1">
      <c r="A14" s="10" t="s">
        <v>214</v>
      </c>
      <c r="B14" s="15"/>
      <c r="C14" s="216" t="s">
        <v>202</v>
      </c>
      <c r="D14" s="216">
        <f>0.55</f>
        <v>0.55000000000000004</v>
      </c>
      <c r="E14" s="216" t="s">
        <v>202</v>
      </c>
      <c r="F14" s="216">
        <f>AVERAGE(F113:F124)</f>
        <v>0.44166666666666665</v>
      </c>
      <c r="G14" s="216">
        <v>0.45</v>
      </c>
    </row>
    <row r="15" spans="1:7" ht="15" customHeight="1">
      <c r="A15" s="10" t="s">
        <v>251</v>
      </c>
      <c r="B15" s="15"/>
      <c r="C15" s="216" t="s">
        <v>202</v>
      </c>
      <c r="D15" s="216">
        <v>0.8</v>
      </c>
      <c r="E15" s="216" t="s">
        <v>202</v>
      </c>
      <c r="F15" s="216">
        <f>AVERAGE(F125:F136)</f>
        <v>0.52583333333333349</v>
      </c>
      <c r="G15" s="216">
        <v>0.56000000000000005</v>
      </c>
    </row>
    <row r="16" spans="1:7" ht="15" customHeight="1">
      <c r="A16" s="10" t="s">
        <v>261</v>
      </c>
      <c r="B16" s="15"/>
      <c r="C16" s="216" t="s">
        <v>202</v>
      </c>
      <c r="D16" s="216">
        <f>AVERAGE(D137:D148)</f>
        <v>0.84916666666666674</v>
      </c>
      <c r="E16" s="216" t="s">
        <v>202</v>
      </c>
      <c r="F16" s="216">
        <f>AVERAGE(F137:F148)</f>
        <v>0.61499999999999999</v>
      </c>
      <c r="G16" s="216">
        <f>AVERAGE(G137:G148)</f>
        <v>0.6825</v>
      </c>
    </row>
    <row r="17" spans="1:7" ht="15" customHeight="1">
      <c r="A17" s="10" t="s">
        <v>269</v>
      </c>
      <c r="B17" s="15"/>
      <c r="C17" s="216" t="s">
        <v>202</v>
      </c>
      <c r="D17" s="216">
        <f>AVERAGE(D149:D160)</f>
        <v>0.8533333333333335</v>
      </c>
      <c r="E17" s="216" t="s">
        <v>202</v>
      </c>
      <c r="F17" s="216">
        <f>AVERAGE(F149:F160)</f>
        <v>0.69166666666666654</v>
      </c>
      <c r="G17" s="216">
        <f>AVERAGE(G149:G160)</f>
        <v>0.82166666666666666</v>
      </c>
    </row>
    <row r="18" spans="1:7" ht="15" customHeight="1">
      <c r="A18" s="10" t="s">
        <v>295</v>
      </c>
      <c r="B18" s="15"/>
      <c r="C18" s="216" t="s">
        <v>202</v>
      </c>
      <c r="D18" s="216">
        <v>0.92</v>
      </c>
      <c r="E18" s="216" t="s">
        <v>202</v>
      </c>
      <c r="F18" s="216">
        <v>0.79</v>
      </c>
      <c r="G18" s="216">
        <v>0.97</v>
      </c>
    </row>
    <row r="19" spans="1:7" ht="15" customHeight="1">
      <c r="A19" s="10" t="s">
        <v>303</v>
      </c>
      <c r="B19" s="15"/>
      <c r="C19" s="216" t="s">
        <v>202</v>
      </c>
      <c r="D19" s="216">
        <v>1.1399999999999999</v>
      </c>
      <c r="E19" s="216" t="s">
        <v>202</v>
      </c>
      <c r="F19" s="216">
        <f>AVERAGE(F173:F184)</f>
        <v>0.91166666666666674</v>
      </c>
      <c r="G19" s="216">
        <f>AVERAGE(G173:G184)</f>
        <v>1.1150000000000002</v>
      </c>
    </row>
    <row r="20" spans="1:7" ht="15" customHeight="1">
      <c r="A20" s="10" t="s">
        <v>309</v>
      </c>
      <c r="B20" s="15"/>
      <c r="C20" s="216" t="s">
        <v>202</v>
      </c>
      <c r="D20" s="216">
        <f>AVERAGE(D185:D196)</f>
        <v>1.3274999999999999</v>
      </c>
      <c r="E20" s="216" t="s">
        <v>202</v>
      </c>
      <c r="F20" s="216">
        <v>1.01</v>
      </c>
      <c r="G20" s="216">
        <v>1.23</v>
      </c>
    </row>
    <row r="21" spans="1:7" ht="15" customHeight="1">
      <c r="A21" s="10" t="s">
        <v>363</v>
      </c>
      <c r="B21" s="15"/>
      <c r="C21" s="216" t="s">
        <v>202</v>
      </c>
      <c r="D21" s="216">
        <f>AVERAGE(D197:D208)</f>
        <v>1.4608333333333334</v>
      </c>
      <c r="E21" s="216" t="s">
        <v>202</v>
      </c>
      <c r="F21" s="216">
        <f>AVERAGE(F197:F208)</f>
        <v>1.1708333333333332</v>
      </c>
      <c r="G21" s="216">
        <v>1.39</v>
      </c>
    </row>
    <row r="22" spans="1:7" ht="15" customHeight="1">
      <c r="A22" s="274" t="s">
        <v>396</v>
      </c>
      <c r="B22" s="15"/>
      <c r="C22" s="216" t="s">
        <v>202</v>
      </c>
      <c r="D22" s="216">
        <v>1.62</v>
      </c>
      <c r="E22" s="216" t="s">
        <v>202</v>
      </c>
      <c r="F22" s="216">
        <f>AVERAGE(F209:F220)</f>
        <v>1.3233333333333333</v>
      </c>
      <c r="G22" s="216">
        <f>AVERAGE(G209:G220)</f>
        <v>1.5416666666666667</v>
      </c>
    </row>
    <row r="23" spans="1:7" ht="15" customHeight="1">
      <c r="A23" s="290" t="s">
        <v>413</v>
      </c>
      <c r="B23" s="15"/>
      <c r="C23" s="216" t="s">
        <v>202</v>
      </c>
      <c r="D23" s="216">
        <v>1.84</v>
      </c>
      <c r="E23" s="216" t="s">
        <v>202</v>
      </c>
      <c r="F23" s="216">
        <v>1.45</v>
      </c>
      <c r="G23" s="216">
        <v>1.62</v>
      </c>
    </row>
    <row r="24" spans="1:7" ht="15" customHeight="1">
      <c r="A24" s="307" t="s">
        <v>450</v>
      </c>
      <c r="B24" s="15"/>
      <c r="C24" s="216" t="s">
        <v>202</v>
      </c>
      <c r="D24" s="216">
        <v>1.67</v>
      </c>
      <c r="E24" s="216" t="s">
        <v>202</v>
      </c>
      <c r="F24" s="216">
        <v>1.38</v>
      </c>
      <c r="G24" s="216">
        <v>1.55</v>
      </c>
    </row>
    <row r="25" spans="1:7" ht="15" customHeight="1">
      <c r="A25" s="312" t="s">
        <v>458</v>
      </c>
      <c r="B25" s="15"/>
      <c r="C25" s="216" t="s">
        <v>202</v>
      </c>
      <c r="D25" s="216">
        <v>1.22</v>
      </c>
      <c r="E25" s="216" t="s">
        <v>202</v>
      </c>
      <c r="F25" s="216">
        <v>0.97</v>
      </c>
      <c r="G25" s="216">
        <v>1.1000000000000001</v>
      </c>
    </row>
    <row r="26" spans="1:7" ht="15" customHeight="1">
      <c r="A26" s="316" t="s">
        <v>490</v>
      </c>
      <c r="B26" s="15"/>
      <c r="C26" s="216" t="s">
        <v>202</v>
      </c>
      <c r="D26" s="216">
        <v>1.26</v>
      </c>
      <c r="E26" s="216" t="s">
        <v>202</v>
      </c>
      <c r="F26" s="216">
        <v>0.94</v>
      </c>
      <c r="G26" s="216">
        <v>1.1599999999999999</v>
      </c>
    </row>
    <row r="27" spans="1:7" ht="15" customHeight="1">
      <c r="A27" s="342" t="s">
        <v>1264</v>
      </c>
      <c r="B27" s="15"/>
      <c r="C27" s="216" t="s">
        <v>202</v>
      </c>
      <c r="D27" s="216">
        <v>1.36</v>
      </c>
      <c r="E27" s="216" t="s">
        <v>202</v>
      </c>
      <c r="F27" s="216">
        <v>1.01</v>
      </c>
      <c r="G27" s="216">
        <v>1.28</v>
      </c>
    </row>
    <row r="28" spans="1:7" ht="15" customHeight="1">
      <c r="A28" s="354" t="s">
        <v>1331</v>
      </c>
      <c r="B28" s="15"/>
      <c r="C28" s="216" t="s">
        <v>202</v>
      </c>
      <c r="D28" s="216">
        <v>1.49</v>
      </c>
      <c r="E28" s="216"/>
      <c r="F28" s="216">
        <v>1.02</v>
      </c>
      <c r="G28" s="216">
        <v>1.29</v>
      </c>
    </row>
    <row r="29" spans="1:7" s="1" customFormat="1" ht="20.149999999999999" customHeight="1">
      <c r="A29" s="6" t="s">
        <v>40</v>
      </c>
      <c r="B29" s="7"/>
      <c r="C29" s="150">
        <v>0.45</v>
      </c>
      <c r="D29" s="150">
        <v>0.47</v>
      </c>
      <c r="E29" s="150">
        <v>0.42</v>
      </c>
      <c r="F29" s="150">
        <v>0.4</v>
      </c>
      <c r="G29" s="150">
        <v>0.52</v>
      </c>
    </row>
    <row r="30" spans="1:7" s="1" customFormat="1" ht="12.65" customHeight="1">
      <c r="A30" s="6" t="s">
        <v>44</v>
      </c>
      <c r="B30" s="7"/>
      <c r="C30" s="150">
        <v>0.43</v>
      </c>
      <c r="D30" s="150">
        <v>0.46</v>
      </c>
      <c r="E30" s="150">
        <v>0.39</v>
      </c>
      <c r="F30" s="150">
        <v>0.41</v>
      </c>
      <c r="G30" s="150">
        <v>0.52</v>
      </c>
    </row>
    <row r="31" spans="1:7" s="1" customFormat="1" ht="12.65" customHeight="1">
      <c r="A31" s="6" t="s">
        <v>4</v>
      </c>
      <c r="B31" s="7"/>
      <c r="C31" s="217">
        <v>0.46</v>
      </c>
      <c r="D31" s="150">
        <v>0.51</v>
      </c>
      <c r="E31" s="217">
        <v>0.39</v>
      </c>
      <c r="F31" s="150">
        <v>0.41</v>
      </c>
      <c r="G31" s="150">
        <v>0.53</v>
      </c>
    </row>
    <row r="32" spans="1:7" s="1" customFormat="1" ht="12.65" customHeight="1">
      <c r="A32" s="6" t="s">
        <v>5</v>
      </c>
      <c r="B32" s="7"/>
      <c r="C32" s="150">
        <v>0.51</v>
      </c>
      <c r="D32" s="150">
        <v>0.56999999999999995</v>
      </c>
      <c r="E32" s="150">
        <v>0.43</v>
      </c>
      <c r="F32" s="150">
        <v>0.43</v>
      </c>
      <c r="G32" s="150">
        <v>0.54</v>
      </c>
    </row>
    <row r="33" spans="1:7" s="1" customFormat="1" ht="12.65" customHeight="1">
      <c r="A33" s="6" t="s">
        <v>6</v>
      </c>
      <c r="B33" s="7"/>
      <c r="C33" s="150">
        <v>0.55000000000000004</v>
      </c>
      <c r="D33" s="150">
        <v>0.61</v>
      </c>
      <c r="E33" s="150">
        <v>0.46</v>
      </c>
      <c r="F33" s="150">
        <v>0.42</v>
      </c>
      <c r="G33" s="150">
        <v>0.53</v>
      </c>
    </row>
    <row r="34" spans="1:7" s="1" customFormat="1" ht="12.65" customHeight="1">
      <c r="A34" s="6" t="s">
        <v>7</v>
      </c>
      <c r="B34" s="7"/>
      <c r="C34" s="150">
        <v>0.62</v>
      </c>
      <c r="D34" s="150">
        <v>0.69</v>
      </c>
      <c r="E34" s="150">
        <v>0.51</v>
      </c>
      <c r="F34" s="150">
        <v>0.43</v>
      </c>
      <c r="G34" s="150">
        <v>0.55000000000000004</v>
      </c>
    </row>
    <row r="35" spans="1:7" s="1" customFormat="1" ht="12.65" customHeight="1">
      <c r="A35" s="6" t="s">
        <v>45</v>
      </c>
      <c r="B35" s="7"/>
      <c r="C35" s="150">
        <v>0.64</v>
      </c>
      <c r="D35" s="150">
        <v>0.7</v>
      </c>
      <c r="E35" s="217">
        <v>0.54</v>
      </c>
      <c r="F35" s="150">
        <v>0.44</v>
      </c>
      <c r="G35" s="150">
        <v>0.56000000000000005</v>
      </c>
    </row>
    <row r="36" spans="1:7" s="1" customFormat="1" ht="12.65" customHeight="1">
      <c r="A36" s="6" t="s">
        <v>8</v>
      </c>
      <c r="B36" s="7"/>
      <c r="C36" s="217">
        <v>0.66</v>
      </c>
      <c r="D36" s="150">
        <v>0.73</v>
      </c>
      <c r="E36" s="150">
        <v>0.55000000000000004</v>
      </c>
      <c r="F36" s="150">
        <v>0.45</v>
      </c>
      <c r="G36" s="150">
        <v>0.56999999999999995</v>
      </c>
    </row>
    <row r="37" spans="1:7" s="1" customFormat="1" ht="12.65" customHeight="1">
      <c r="A37" s="6" t="s">
        <v>9</v>
      </c>
      <c r="B37" s="7"/>
      <c r="C37" s="150">
        <v>0.65</v>
      </c>
      <c r="D37" s="150">
        <v>0.69</v>
      </c>
      <c r="E37" s="150">
        <v>0.57999999999999996</v>
      </c>
      <c r="F37" s="150">
        <v>0.43</v>
      </c>
      <c r="G37" s="150">
        <v>0.59</v>
      </c>
    </row>
    <row r="38" spans="1:7" s="1" customFormat="1" ht="12.65" customHeight="1">
      <c r="A38" s="6" t="s">
        <v>46</v>
      </c>
      <c r="B38" s="8"/>
      <c r="C38" s="150">
        <v>0.7</v>
      </c>
      <c r="D38" s="218">
        <v>0.75</v>
      </c>
      <c r="E38" s="218">
        <v>0.62</v>
      </c>
      <c r="F38" s="218">
        <v>0.47</v>
      </c>
      <c r="G38" s="218">
        <v>0.6</v>
      </c>
    </row>
    <row r="39" spans="1:7" s="1" customFormat="1" ht="12.65" customHeight="1">
      <c r="A39" s="6" t="s">
        <v>0</v>
      </c>
      <c r="B39" s="8"/>
      <c r="C39" s="218">
        <v>0.7</v>
      </c>
      <c r="D39" s="218">
        <v>0.74</v>
      </c>
      <c r="E39" s="218">
        <v>0.64</v>
      </c>
      <c r="F39" s="218">
        <v>0.48</v>
      </c>
      <c r="G39" s="218">
        <v>0.61</v>
      </c>
    </row>
    <row r="40" spans="1:7" s="1" customFormat="1" ht="12.65" customHeight="1">
      <c r="A40" s="6" t="s">
        <v>1</v>
      </c>
      <c r="B40" s="8"/>
      <c r="C40" s="218">
        <v>0.66</v>
      </c>
      <c r="D40" s="218">
        <v>0.68</v>
      </c>
      <c r="E40" s="218">
        <v>0.62</v>
      </c>
      <c r="F40" s="218">
        <v>0.49</v>
      </c>
      <c r="G40" s="218">
        <v>0.6</v>
      </c>
    </row>
    <row r="41" spans="1:7" s="1" customFormat="1" ht="20.149999999999999" customHeight="1">
      <c r="A41" s="6" t="s">
        <v>47</v>
      </c>
      <c r="B41" s="8"/>
      <c r="C41" s="218">
        <v>0.56000000000000005</v>
      </c>
      <c r="D41" s="150">
        <v>0.56999999999999995</v>
      </c>
      <c r="E41" s="150">
        <v>0.55000000000000004</v>
      </c>
      <c r="F41" s="150">
        <v>0.48</v>
      </c>
      <c r="G41" s="150">
        <v>0.6</v>
      </c>
    </row>
    <row r="42" spans="1:7" s="1" customFormat="1" ht="12.65" customHeight="1">
      <c r="A42" s="6" t="s">
        <v>3</v>
      </c>
      <c r="B42" s="8"/>
      <c r="C42" s="150">
        <v>0.54</v>
      </c>
      <c r="D42" s="150">
        <v>0.56999999999999995</v>
      </c>
      <c r="E42" s="150">
        <v>0.5</v>
      </c>
      <c r="F42" s="150">
        <v>0.5</v>
      </c>
      <c r="G42" s="150">
        <v>0.61</v>
      </c>
    </row>
    <row r="43" spans="1:7" s="1" customFormat="1" ht="12.65" customHeight="1">
      <c r="A43" s="6" t="s">
        <v>4</v>
      </c>
      <c r="B43" s="8"/>
      <c r="C43" s="150">
        <v>0.56000000000000005</v>
      </c>
      <c r="D43" s="150">
        <v>0.6</v>
      </c>
      <c r="E43" s="217">
        <v>0.49</v>
      </c>
      <c r="F43" s="150">
        <v>0.48</v>
      </c>
      <c r="G43" s="150">
        <v>0.61</v>
      </c>
    </row>
    <row r="44" spans="1:7" s="1" customFormat="1" ht="12.65" customHeight="1">
      <c r="A44" s="6" t="s">
        <v>5</v>
      </c>
      <c r="B44" s="8"/>
      <c r="C44" s="217">
        <v>0.59</v>
      </c>
      <c r="D44" s="150">
        <v>0.65</v>
      </c>
      <c r="E44" s="150">
        <v>0.49</v>
      </c>
      <c r="F44" s="150">
        <v>0.49</v>
      </c>
      <c r="G44" s="150">
        <v>0.62</v>
      </c>
    </row>
    <row r="45" spans="1:7" s="1" customFormat="1" ht="12.65" customHeight="1">
      <c r="A45" s="6" t="s">
        <v>6</v>
      </c>
      <c r="B45" s="8"/>
      <c r="C45" s="150">
        <v>0.67</v>
      </c>
      <c r="D45" s="150">
        <v>0.73</v>
      </c>
      <c r="E45" s="150">
        <v>0.56999999999999995</v>
      </c>
      <c r="F45" s="150">
        <v>0.51</v>
      </c>
      <c r="G45" s="150">
        <v>0.63</v>
      </c>
    </row>
    <row r="46" spans="1:7" s="1" customFormat="1" ht="12.65" customHeight="1">
      <c r="A46" s="6" t="s">
        <v>7</v>
      </c>
      <c r="B46" s="8"/>
      <c r="C46" s="150">
        <v>0.73</v>
      </c>
      <c r="D46" s="150">
        <v>0.78</v>
      </c>
      <c r="E46" s="150">
        <v>0.64</v>
      </c>
      <c r="F46" s="150">
        <v>0.53</v>
      </c>
      <c r="G46" s="150">
        <v>0.66</v>
      </c>
    </row>
    <row r="47" spans="1:7" s="1" customFormat="1" ht="12.65" customHeight="1">
      <c r="A47" s="6" t="s">
        <v>10</v>
      </c>
      <c r="B47" s="8"/>
      <c r="C47" s="150">
        <v>0.79</v>
      </c>
      <c r="D47" s="150">
        <v>0.83</v>
      </c>
      <c r="E47" s="217">
        <v>0.72</v>
      </c>
      <c r="F47" s="150">
        <v>0.56000000000000005</v>
      </c>
      <c r="G47" s="150">
        <v>0.7</v>
      </c>
    </row>
    <row r="48" spans="1:7" s="1" customFormat="1" ht="12.65" customHeight="1">
      <c r="A48" s="6" t="s">
        <v>8</v>
      </c>
      <c r="B48" s="8"/>
      <c r="C48" s="217">
        <v>0.85</v>
      </c>
      <c r="D48" s="150">
        <v>0.89</v>
      </c>
      <c r="E48" s="150">
        <v>0.77</v>
      </c>
      <c r="F48" s="150">
        <v>0.6</v>
      </c>
      <c r="G48" s="150">
        <v>0.74</v>
      </c>
    </row>
    <row r="49" spans="1:7" s="1" customFormat="1" ht="12.65" customHeight="1">
      <c r="A49" s="6" t="s">
        <v>9</v>
      </c>
      <c r="B49" s="8"/>
      <c r="C49" s="150">
        <v>0.88</v>
      </c>
      <c r="D49" s="150">
        <v>0.95</v>
      </c>
      <c r="E49" s="150">
        <v>0.77</v>
      </c>
      <c r="F49" s="150">
        <v>0.63</v>
      </c>
      <c r="G49" s="150">
        <v>0.78</v>
      </c>
    </row>
    <row r="50" spans="1:7" s="1" customFormat="1" ht="12.65" customHeight="1">
      <c r="A50" s="6" t="s">
        <v>48</v>
      </c>
      <c r="B50" s="8"/>
      <c r="C50" s="150">
        <v>0.89</v>
      </c>
      <c r="D50" s="218">
        <v>0.97</v>
      </c>
      <c r="E50" s="218">
        <v>0.77</v>
      </c>
      <c r="F50" s="218">
        <v>0.64</v>
      </c>
      <c r="G50" s="218">
        <v>0.77</v>
      </c>
    </row>
    <row r="51" spans="1:7" s="1" customFormat="1" ht="12.65" customHeight="1">
      <c r="A51" s="6" t="s">
        <v>0</v>
      </c>
      <c r="B51" s="8"/>
      <c r="C51" s="218">
        <v>0.93</v>
      </c>
      <c r="D51" s="218">
        <v>1.02</v>
      </c>
      <c r="E51" s="218">
        <v>0.78</v>
      </c>
      <c r="F51" s="218">
        <v>0.62</v>
      </c>
      <c r="G51" s="218">
        <v>0.77</v>
      </c>
    </row>
    <row r="52" spans="1:7" s="1" customFormat="1" ht="12.65" customHeight="1">
      <c r="A52" s="6" t="s">
        <v>1</v>
      </c>
      <c r="B52" s="8"/>
      <c r="C52" s="218">
        <v>0.88</v>
      </c>
      <c r="D52" s="218">
        <v>0.95</v>
      </c>
      <c r="E52" s="218">
        <v>0.77</v>
      </c>
      <c r="F52" s="218">
        <v>0.63</v>
      </c>
      <c r="G52" s="218">
        <v>0.77</v>
      </c>
    </row>
    <row r="53" spans="1:7" s="1" customFormat="1" ht="20.149999999999999" customHeight="1">
      <c r="A53" s="6" t="s">
        <v>49</v>
      </c>
      <c r="B53" s="8"/>
      <c r="C53" s="218">
        <v>0.79</v>
      </c>
      <c r="D53" s="150">
        <v>0.86</v>
      </c>
      <c r="E53" s="150">
        <v>0.69</v>
      </c>
      <c r="F53" s="150">
        <v>0.65</v>
      </c>
      <c r="G53" s="150">
        <v>0.77</v>
      </c>
    </row>
    <row r="54" spans="1:7" s="1" customFormat="1" ht="12.65" customHeight="1">
      <c r="A54" s="6" t="s">
        <v>3</v>
      </c>
      <c r="B54" s="8"/>
      <c r="C54" s="150">
        <v>0.76</v>
      </c>
      <c r="D54" s="150">
        <v>0.82</v>
      </c>
      <c r="E54" s="150">
        <v>0.67</v>
      </c>
      <c r="F54" s="150">
        <v>0.67</v>
      </c>
      <c r="G54" s="150">
        <v>0.8</v>
      </c>
    </row>
    <row r="55" spans="1:7" s="1" customFormat="1" ht="12.65" customHeight="1">
      <c r="A55" s="6" t="s">
        <v>4</v>
      </c>
      <c r="B55" s="8"/>
      <c r="C55" s="150">
        <v>0.81</v>
      </c>
      <c r="D55" s="150">
        <v>0.89</v>
      </c>
      <c r="E55" s="217">
        <v>0.68</v>
      </c>
      <c r="F55" s="150">
        <v>0.71</v>
      </c>
      <c r="G55" s="150">
        <v>0.82</v>
      </c>
    </row>
    <row r="56" spans="1:7" s="1" customFormat="1" ht="12.65" customHeight="1">
      <c r="A56" s="6" t="s">
        <v>5</v>
      </c>
      <c r="B56" s="8"/>
      <c r="C56" s="217">
        <v>0.86</v>
      </c>
      <c r="D56" s="150">
        <v>0.95</v>
      </c>
      <c r="E56" s="150">
        <v>0.73</v>
      </c>
      <c r="F56" s="150">
        <v>0.68</v>
      </c>
      <c r="G56" s="150">
        <v>0.83</v>
      </c>
    </row>
    <row r="57" spans="1:7" s="1" customFormat="1" ht="12.65" customHeight="1">
      <c r="A57" s="6" t="s">
        <v>6</v>
      </c>
      <c r="B57" s="8"/>
      <c r="C57" s="150">
        <v>0.99</v>
      </c>
      <c r="D57" s="150">
        <v>1.1399999999999999</v>
      </c>
      <c r="E57" s="150">
        <v>0.74</v>
      </c>
      <c r="F57" s="150">
        <v>0.69</v>
      </c>
      <c r="G57" s="150">
        <v>0.83</v>
      </c>
    </row>
    <row r="58" spans="1:7" s="1" customFormat="1" ht="12.65" customHeight="1">
      <c r="A58" s="6" t="s">
        <v>7</v>
      </c>
      <c r="B58" s="8"/>
      <c r="C58" s="150">
        <v>1.05</v>
      </c>
      <c r="D58" s="150">
        <v>1.24</v>
      </c>
      <c r="E58" s="150">
        <v>0.75</v>
      </c>
      <c r="F58" s="150">
        <v>0.67</v>
      </c>
      <c r="G58" s="150">
        <v>0.84</v>
      </c>
    </row>
    <row r="59" spans="1:7" s="1" customFormat="1" ht="12.65" customHeight="1">
      <c r="A59" s="6" t="s">
        <v>10</v>
      </c>
      <c r="B59" s="8"/>
      <c r="C59" s="150">
        <v>1.18</v>
      </c>
      <c r="D59" s="150">
        <v>1.42</v>
      </c>
      <c r="E59" s="217">
        <v>0.8</v>
      </c>
      <c r="F59" s="150">
        <v>0.73</v>
      </c>
      <c r="G59" s="150">
        <v>0.88</v>
      </c>
    </row>
    <row r="60" spans="1:7" s="1" customFormat="1" ht="12.65" customHeight="1">
      <c r="A60" s="6" t="s">
        <v>8</v>
      </c>
      <c r="B60" s="8"/>
      <c r="C60" s="217">
        <v>1.27</v>
      </c>
      <c r="D60" s="150">
        <v>1.5</v>
      </c>
      <c r="E60" s="150">
        <v>0.88</v>
      </c>
      <c r="F60" s="150">
        <v>0.78</v>
      </c>
      <c r="G60" s="150">
        <v>0.92</v>
      </c>
    </row>
    <row r="61" spans="1:7" s="1" customFormat="1" ht="12.65" customHeight="1">
      <c r="A61" s="6" t="s">
        <v>9</v>
      </c>
      <c r="B61" s="8"/>
      <c r="C61" s="150">
        <v>1.29</v>
      </c>
      <c r="D61" s="150">
        <v>1.49</v>
      </c>
      <c r="E61" s="150">
        <v>0.95</v>
      </c>
      <c r="F61" s="150">
        <v>0.8</v>
      </c>
      <c r="G61" s="150">
        <v>0.94</v>
      </c>
    </row>
    <row r="62" spans="1:7" s="1" customFormat="1" ht="12.65" customHeight="1">
      <c r="A62" s="6" t="s">
        <v>50</v>
      </c>
      <c r="B62" s="8"/>
      <c r="C62" s="150">
        <v>1.32</v>
      </c>
      <c r="D62" s="218">
        <v>1.52</v>
      </c>
      <c r="E62" s="218">
        <v>0.98</v>
      </c>
      <c r="F62" s="218">
        <v>0.79</v>
      </c>
      <c r="G62" s="218">
        <v>0.91</v>
      </c>
    </row>
    <row r="63" spans="1:7" s="1" customFormat="1" ht="12.65" customHeight="1">
      <c r="A63" s="6" t="s">
        <v>0</v>
      </c>
      <c r="B63" s="8"/>
      <c r="C63" s="218">
        <v>1.34</v>
      </c>
      <c r="D63" s="218">
        <v>1.53</v>
      </c>
      <c r="E63" s="218">
        <v>1.01</v>
      </c>
      <c r="F63" s="218">
        <v>0.8</v>
      </c>
      <c r="G63" s="218">
        <v>0.91</v>
      </c>
    </row>
    <row r="64" spans="1:7" s="1" customFormat="1" ht="13.5" customHeight="1">
      <c r="A64" s="6" t="s">
        <v>1</v>
      </c>
      <c r="B64" s="8"/>
      <c r="C64" s="218">
        <v>1.38</v>
      </c>
      <c r="D64" s="218">
        <v>1.57</v>
      </c>
      <c r="E64" s="218">
        <v>1.06</v>
      </c>
      <c r="F64" s="218">
        <v>0.83</v>
      </c>
      <c r="G64" s="218">
        <v>0.91</v>
      </c>
    </row>
    <row r="65" spans="1:7" s="1" customFormat="1" ht="20.149999999999999" customHeight="1">
      <c r="A65" s="6" t="s">
        <v>112</v>
      </c>
      <c r="B65" s="7"/>
      <c r="C65" s="150">
        <v>1.24</v>
      </c>
      <c r="D65" s="150">
        <v>1.4</v>
      </c>
      <c r="E65" s="150">
        <v>0.97</v>
      </c>
      <c r="F65" s="150">
        <v>0.87</v>
      </c>
      <c r="G65" s="150">
        <v>0.94</v>
      </c>
    </row>
    <row r="66" spans="1:7" s="1" customFormat="1" ht="12.65" customHeight="1">
      <c r="A66" s="6" t="s">
        <v>44</v>
      </c>
      <c r="B66" s="7"/>
      <c r="C66" s="150">
        <v>1.1499999999999999</v>
      </c>
      <c r="D66" s="150">
        <v>1.29</v>
      </c>
      <c r="E66" s="150">
        <v>0.91</v>
      </c>
      <c r="F66" s="150">
        <v>0.85</v>
      </c>
      <c r="G66" s="150">
        <v>0.94</v>
      </c>
    </row>
    <row r="67" spans="1:7" s="1" customFormat="1" ht="12.65" customHeight="1">
      <c r="A67" s="6" t="s">
        <v>4</v>
      </c>
      <c r="B67" s="7"/>
      <c r="C67" s="217">
        <v>1.1200000000000001</v>
      </c>
      <c r="D67" s="150">
        <v>1.23</v>
      </c>
      <c r="E67" s="217">
        <v>0.93</v>
      </c>
      <c r="F67" s="150">
        <v>0.85</v>
      </c>
      <c r="G67" s="150">
        <v>0.96</v>
      </c>
    </row>
    <row r="68" spans="1:7" s="1" customFormat="1" ht="12.65" customHeight="1">
      <c r="A68" s="6" t="s">
        <v>5</v>
      </c>
      <c r="B68" s="7"/>
      <c r="C68" s="150">
        <v>1.22</v>
      </c>
      <c r="D68" s="150">
        <v>1.38</v>
      </c>
      <c r="E68" s="150">
        <v>0.95</v>
      </c>
      <c r="F68" s="150">
        <v>0.84</v>
      </c>
      <c r="G68" s="150">
        <v>0.97</v>
      </c>
    </row>
    <row r="69" spans="1:7" s="1" customFormat="1" ht="12.65" customHeight="1">
      <c r="A69" s="6" t="s">
        <v>6</v>
      </c>
      <c r="B69" s="7"/>
      <c r="C69" s="150">
        <v>1.26</v>
      </c>
      <c r="D69" s="150">
        <v>1.42</v>
      </c>
      <c r="E69" s="150">
        <v>1</v>
      </c>
      <c r="F69" s="150">
        <v>0.84</v>
      </c>
      <c r="G69" s="150">
        <v>0.97</v>
      </c>
    </row>
    <row r="70" spans="1:7" s="1" customFormat="1" ht="12.65" customHeight="1">
      <c r="A70" s="6" t="s">
        <v>7</v>
      </c>
      <c r="B70" s="7"/>
      <c r="C70" s="150">
        <v>1.28</v>
      </c>
      <c r="D70" s="150">
        <v>1.43</v>
      </c>
      <c r="E70" s="150">
        <v>1.01</v>
      </c>
      <c r="F70" s="150">
        <v>0.83</v>
      </c>
      <c r="G70" s="150">
        <v>0.97</v>
      </c>
    </row>
    <row r="71" spans="1:7" s="1" customFormat="1" ht="12.65" customHeight="1">
      <c r="A71" s="6" t="s">
        <v>45</v>
      </c>
      <c r="B71" s="7"/>
      <c r="C71" s="150">
        <v>1.29</v>
      </c>
      <c r="D71" s="150">
        <v>1.45</v>
      </c>
      <c r="E71" s="217">
        <v>1</v>
      </c>
      <c r="F71" s="150">
        <v>0.83</v>
      </c>
      <c r="G71" s="150">
        <v>0.98</v>
      </c>
    </row>
    <row r="72" spans="1:7" s="1" customFormat="1" ht="12.65" customHeight="1">
      <c r="A72" s="6" t="s">
        <v>8</v>
      </c>
      <c r="B72" s="7"/>
      <c r="C72" s="217">
        <v>1.45</v>
      </c>
      <c r="D72" s="150">
        <v>1.7</v>
      </c>
      <c r="E72" s="150">
        <v>1.01</v>
      </c>
      <c r="F72" s="150">
        <v>0.84</v>
      </c>
      <c r="G72" s="150">
        <v>0.99</v>
      </c>
    </row>
    <row r="73" spans="1:7" s="1" customFormat="1" ht="12.65" customHeight="1">
      <c r="A73" s="6" t="s">
        <v>9</v>
      </c>
      <c r="B73" s="7"/>
      <c r="C73" s="150">
        <v>1.49</v>
      </c>
      <c r="D73" s="150">
        <v>1.78</v>
      </c>
      <c r="E73" s="150">
        <v>1</v>
      </c>
      <c r="F73" s="150">
        <v>0.85</v>
      </c>
      <c r="G73" s="150">
        <v>1.03</v>
      </c>
    </row>
    <row r="74" spans="1:7" s="1" customFormat="1" ht="12.65" customHeight="1">
      <c r="A74" s="6" t="s">
        <v>91</v>
      </c>
      <c r="B74" s="8"/>
      <c r="C74" s="150">
        <v>1.53</v>
      </c>
      <c r="D74" s="218">
        <v>1.78</v>
      </c>
      <c r="E74" s="218">
        <v>1.0900000000000001</v>
      </c>
      <c r="F74" s="218">
        <v>0.89</v>
      </c>
      <c r="G74" s="218">
        <v>1.03</v>
      </c>
    </row>
    <row r="75" spans="1:7" s="1" customFormat="1" ht="12.65" customHeight="1">
      <c r="A75" s="6" t="s">
        <v>0</v>
      </c>
      <c r="B75" s="8"/>
      <c r="C75" s="218">
        <v>1.56</v>
      </c>
      <c r="D75" s="218">
        <v>1.78</v>
      </c>
      <c r="E75" s="218">
        <v>1.17</v>
      </c>
      <c r="F75" s="218">
        <v>0.88</v>
      </c>
      <c r="G75" s="218">
        <v>1.04</v>
      </c>
    </row>
    <row r="76" spans="1:7" s="1" customFormat="1" ht="12.65" customHeight="1">
      <c r="A76" s="6" t="s">
        <v>1</v>
      </c>
      <c r="B76" s="8"/>
      <c r="C76" s="218">
        <v>1.46</v>
      </c>
      <c r="D76" s="218">
        <v>1.63</v>
      </c>
      <c r="E76" s="218">
        <v>1.1599999999999999</v>
      </c>
      <c r="F76" s="218">
        <v>0.91</v>
      </c>
      <c r="G76" s="218">
        <v>1.01</v>
      </c>
    </row>
    <row r="77" spans="1:7" s="1" customFormat="1" ht="20.149999999999999" customHeight="1">
      <c r="A77" s="6" t="s">
        <v>113</v>
      </c>
      <c r="B77" s="8"/>
      <c r="C77" s="218">
        <v>1.34</v>
      </c>
      <c r="D77" s="150">
        <v>1.52</v>
      </c>
      <c r="E77" s="150">
        <v>1.04</v>
      </c>
      <c r="F77" s="150">
        <v>0.91</v>
      </c>
      <c r="G77" s="150">
        <v>1.01</v>
      </c>
    </row>
    <row r="78" spans="1:7" s="1" customFormat="1" ht="12.65" customHeight="1">
      <c r="A78" s="6" t="s">
        <v>3</v>
      </c>
      <c r="B78" s="8"/>
      <c r="C78" s="150">
        <v>1.28</v>
      </c>
      <c r="D78" s="150">
        <v>1.43</v>
      </c>
      <c r="E78" s="150">
        <v>1.02</v>
      </c>
      <c r="F78" s="150">
        <v>0.94</v>
      </c>
      <c r="G78" s="150">
        <v>1.07</v>
      </c>
    </row>
    <row r="79" spans="1:7" s="1" customFormat="1" ht="12.65" customHeight="1">
      <c r="A79" s="6" t="s">
        <v>4</v>
      </c>
      <c r="B79" s="8"/>
      <c r="C79" s="150">
        <v>1.3</v>
      </c>
      <c r="D79" s="150">
        <v>1.49</v>
      </c>
      <c r="E79" s="217">
        <v>0.98</v>
      </c>
      <c r="F79" s="150">
        <v>0.94</v>
      </c>
      <c r="G79" s="150">
        <v>1.08</v>
      </c>
    </row>
    <row r="80" spans="1:7" s="1" customFormat="1" ht="12.65" customHeight="1">
      <c r="A80" s="6" t="s">
        <v>5</v>
      </c>
      <c r="B80" s="8"/>
      <c r="C80" s="217">
        <v>1.43</v>
      </c>
      <c r="D80" s="150">
        <v>1.66</v>
      </c>
      <c r="E80" s="150">
        <v>1.02</v>
      </c>
      <c r="F80" s="150">
        <v>0.97</v>
      </c>
      <c r="G80" s="150">
        <v>1.0900000000000001</v>
      </c>
    </row>
    <row r="81" spans="1:7" s="1" customFormat="1" ht="12.65" customHeight="1">
      <c r="A81" s="6" t="s">
        <v>6</v>
      </c>
      <c r="B81" s="8"/>
      <c r="C81" s="150">
        <v>1.44</v>
      </c>
      <c r="D81" s="150">
        <v>1.69</v>
      </c>
      <c r="E81" s="150">
        <v>1.03</v>
      </c>
      <c r="F81" s="150">
        <v>0.97</v>
      </c>
      <c r="G81" s="150">
        <v>1.08</v>
      </c>
    </row>
    <row r="82" spans="1:7" s="1" customFormat="1" ht="12.65" customHeight="1">
      <c r="A82" s="6" t="s">
        <v>7</v>
      </c>
      <c r="B82" s="8"/>
      <c r="C82" s="150">
        <v>1.55</v>
      </c>
      <c r="D82" s="150">
        <v>1.78</v>
      </c>
      <c r="E82" s="150">
        <v>1.1599999999999999</v>
      </c>
      <c r="F82" s="150">
        <v>0.95</v>
      </c>
      <c r="G82" s="150">
        <v>1.08</v>
      </c>
    </row>
    <row r="83" spans="1:7" s="1" customFormat="1" ht="12.65" customHeight="1">
      <c r="A83" s="6" t="s">
        <v>10</v>
      </c>
      <c r="B83" s="8"/>
      <c r="C83" s="150">
        <v>1.57</v>
      </c>
      <c r="D83" s="150">
        <v>1.81</v>
      </c>
      <c r="E83" s="217">
        <v>1.18</v>
      </c>
      <c r="F83" s="150">
        <v>0.96</v>
      </c>
      <c r="G83" s="150">
        <v>1.06</v>
      </c>
    </row>
    <row r="84" spans="1:7" s="1" customFormat="1" ht="12.65" customHeight="1">
      <c r="A84" s="6" t="s">
        <v>8</v>
      </c>
      <c r="B84" s="8"/>
      <c r="C84" s="217">
        <v>1.67</v>
      </c>
      <c r="D84" s="150">
        <v>1.91</v>
      </c>
      <c r="E84" s="150">
        <v>1.26</v>
      </c>
      <c r="F84" s="150">
        <v>0.96</v>
      </c>
      <c r="G84" s="150">
        <v>1.06</v>
      </c>
    </row>
    <row r="85" spans="1:7" s="1" customFormat="1" ht="12.65" customHeight="1">
      <c r="A85" s="6" t="s">
        <v>9</v>
      </c>
      <c r="B85" s="8"/>
      <c r="C85" s="150">
        <v>1.7</v>
      </c>
      <c r="D85" s="150">
        <v>1.92</v>
      </c>
      <c r="E85" s="150">
        <v>1.33</v>
      </c>
      <c r="F85" s="150">
        <v>0.97</v>
      </c>
      <c r="G85" s="150">
        <v>1.08</v>
      </c>
    </row>
    <row r="86" spans="1:7" s="1" customFormat="1" ht="12.65" customHeight="1">
      <c r="A86" s="6" t="s">
        <v>96</v>
      </c>
      <c r="B86" s="8"/>
      <c r="C86" s="150">
        <v>1.64</v>
      </c>
      <c r="D86" s="218">
        <v>1.82</v>
      </c>
      <c r="E86" s="218">
        <v>1.32</v>
      </c>
      <c r="F86" s="218">
        <v>0.94</v>
      </c>
      <c r="G86" s="218">
        <v>1.06</v>
      </c>
    </row>
    <row r="87" spans="1:7" s="1" customFormat="1" ht="12.65" customHeight="1">
      <c r="A87" s="6" t="s">
        <v>0</v>
      </c>
      <c r="B87" s="8"/>
      <c r="C87" s="218">
        <v>1.61</v>
      </c>
      <c r="D87" s="218">
        <v>1.85</v>
      </c>
      <c r="E87" s="218">
        <v>1.21</v>
      </c>
      <c r="F87" s="218">
        <v>0.93</v>
      </c>
      <c r="G87" s="218">
        <v>1.05</v>
      </c>
    </row>
    <row r="88" spans="1:7" s="1" customFormat="1" ht="12.65" customHeight="1">
      <c r="A88" s="6" t="s">
        <v>1</v>
      </c>
      <c r="B88" s="8"/>
      <c r="C88" s="218">
        <v>1.56</v>
      </c>
      <c r="D88" s="218">
        <v>1.79</v>
      </c>
      <c r="E88" s="218">
        <v>1.1599999999999999</v>
      </c>
      <c r="F88" s="218">
        <v>0.93</v>
      </c>
      <c r="G88" s="218">
        <v>1.03</v>
      </c>
    </row>
    <row r="89" spans="1:7" s="1" customFormat="1" ht="20.149999999999999" customHeight="1">
      <c r="A89" s="6" t="s">
        <v>156</v>
      </c>
      <c r="B89" s="8"/>
      <c r="C89" s="218">
        <v>1.38</v>
      </c>
      <c r="D89" s="150">
        <v>1.57</v>
      </c>
      <c r="E89" s="150">
        <v>1.04</v>
      </c>
      <c r="F89" s="150">
        <v>0.94</v>
      </c>
      <c r="G89" s="150">
        <v>1.05</v>
      </c>
    </row>
    <row r="90" spans="1:7" s="1" customFormat="1" ht="12.65" customHeight="1">
      <c r="A90" s="6" t="s">
        <v>3</v>
      </c>
      <c r="B90" s="8"/>
      <c r="C90" s="150">
        <v>1.33</v>
      </c>
      <c r="D90" s="150">
        <v>1.49</v>
      </c>
      <c r="E90" s="150">
        <v>1.04</v>
      </c>
      <c r="F90" s="150">
        <v>0.94</v>
      </c>
      <c r="G90" s="150">
        <v>1.06</v>
      </c>
    </row>
    <row r="91" spans="1:7" s="1" customFormat="1" ht="12.65" customHeight="1">
      <c r="A91" s="6" t="s">
        <v>4</v>
      </c>
      <c r="B91" s="8"/>
      <c r="C91" s="150">
        <v>1.31</v>
      </c>
      <c r="D91" s="150">
        <v>1.45</v>
      </c>
      <c r="E91" s="217">
        <v>1.06</v>
      </c>
      <c r="F91" s="150">
        <v>0.95</v>
      </c>
      <c r="G91" s="150">
        <v>1.07</v>
      </c>
    </row>
    <row r="92" spans="1:7" s="1" customFormat="1" ht="12.65" customHeight="1">
      <c r="A92" s="6" t="s">
        <v>5</v>
      </c>
      <c r="B92" s="8"/>
      <c r="C92" s="217">
        <v>1.39</v>
      </c>
      <c r="D92" s="150">
        <v>1.57</v>
      </c>
      <c r="E92" s="150">
        <v>1.08</v>
      </c>
      <c r="F92" s="150">
        <v>0.97</v>
      </c>
      <c r="G92" s="150">
        <v>1.07</v>
      </c>
    </row>
    <row r="93" spans="1:7" s="1" customFormat="1" ht="12.65" customHeight="1">
      <c r="A93" s="6" t="s">
        <v>6</v>
      </c>
      <c r="B93" s="8"/>
      <c r="C93" s="150">
        <v>1.44</v>
      </c>
      <c r="D93" s="150">
        <v>1.63</v>
      </c>
      <c r="E93" s="150">
        <v>1.1200000000000001</v>
      </c>
      <c r="F93" s="150">
        <v>0.98</v>
      </c>
      <c r="G93" s="150">
        <v>1.06</v>
      </c>
    </row>
    <row r="94" spans="1:7" s="1" customFormat="1" ht="12.65" customHeight="1">
      <c r="A94" s="6" t="s">
        <v>7</v>
      </c>
      <c r="B94" s="8"/>
      <c r="C94" s="150">
        <v>1.55</v>
      </c>
      <c r="D94" s="150">
        <v>1.74</v>
      </c>
      <c r="E94" s="150">
        <v>1.22</v>
      </c>
      <c r="F94" s="150">
        <v>0.96</v>
      </c>
      <c r="G94" s="150">
        <v>1.05</v>
      </c>
    </row>
    <row r="95" spans="1:7" s="1" customFormat="1" ht="12.65" customHeight="1">
      <c r="A95" s="6" t="s">
        <v>10</v>
      </c>
      <c r="B95" s="8"/>
      <c r="C95" s="150">
        <v>1.51</v>
      </c>
      <c r="D95" s="150">
        <v>1.64</v>
      </c>
      <c r="E95" s="217">
        <v>1.28</v>
      </c>
      <c r="F95" s="150">
        <v>0.96</v>
      </c>
      <c r="G95" s="150">
        <v>1.02</v>
      </c>
    </row>
    <row r="96" spans="1:7" s="1" customFormat="1" ht="12.65" customHeight="1">
      <c r="A96" s="6" t="s">
        <v>8</v>
      </c>
      <c r="B96" s="8"/>
      <c r="C96" s="217">
        <v>1.47</v>
      </c>
      <c r="D96" s="150">
        <v>1.58</v>
      </c>
      <c r="E96" s="150">
        <v>1.3</v>
      </c>
      <c r="F96" s="150">
        <v>0.9</v>
      </c>
      <c r="G96" s="150">
        <v>0.99</v>
      </c>
    </row>
    <row r="97" spans="1:7" s="1" customFormat="1" ht="12.65" customHeight="1">
      <c r="A97" s="6" t="s">
        <v>9</v>
      </c>
      <c r="B97" s="8"/>
      <c r="C97" s="150">
        <v>1.42</v>
      </c>
      <c r="D97" s="150">
        <v>1.54</v>
      </c>
      <c r="E97" s="150">
        <v>1.22</v>
      </c>
      <c r="F97" s="150">
        <v>0.89</v>
      </c>
      <c r="G97" s="150">
        <v>0.98</v>
      </c>
    </row>
    <row r="98" spans="1:7" s="1" customFormat="1" ht="12.65" customHeight="1">
      <c r="A98" s="6" t="s">
        <v>157</v>
      </c>
      <c r="B98" s="8"/>
      <c r="C98" s="150">
        <v>1.33</v>
      </c>
      <c r="D98" s="218">
        <v>1.44</v>
      </c>
      <c r="E98" s="218">
        <v>1.1200000000000001</v>
      </c>
      <c r="F98" s="218">
        <v>0.86</v>
      </c>
      <c r="G98" s="218">
        <v>0.98</v>
      </c>
    </row>
    <row r="99" spans="1:7" s="1" customFormat="1" ht="12.65" customHeight="1">
      <c r="A99" s="6" t="s">
        <v>0</v>
      </c>
      <c r="B99" s="8"/>
      <c r="C99" s="218">
        <v>1.33</v>
      </c>
      <c r="D99" s="218">
        <v>1.44</v>
      </c>
      <c r="E99" s="218">
        <v>1.1299999999999999</v>
      </c>
      <c r="F99" s="218">
        <v>0.85</v>
      </c>
      <c r="G99" s="218">
        <v>0.97</v>
      </c>
    </row>
    <row r="100" spans="1:7" s="1" customFormat="1" ht="12.65" customHeight="1">
      <c r="A100" s="6" t="s">
        <v>1</v>
      </c>
      <c r="B100" s="8"/>
      <c r="C100" s="218">
        <v>1.23</v>
      </c>
      <c r="D100" s="218">
        <v>1.3</v>
      </c>
      <c r="E100" s="218">
        <v>1.1000000000000001</v>
      </c>
      <c r="F100" s="218">
        <v>0.83</v>
      </c>
      <c r="G100" s="218">
        <v>0.95</v>
      </c>
    </row>
    <row r="101" spans="1:7" s="1" customFormat="1" ht="19.5" customHeight="1">
      <c r="A101" s="6" t="s">
        <v>177</v>
      </c>
      <c r="B101" s="8"/>
      <c r="C101" s="218">
        <v>1.1200000000000001</v>
      </c>
      <c r="D101" s="218">
        <v>1.21</v>
      </c>
      <c r="E101" s="218">
        <v>0.97</v>
      </c>
      <c r="F101" s="218">
        <v>0.84</v>
      </c>
      <c r="G101" s="218">
        <v>0.93</v>
      </c>
    </row>
    <row r="102" spans="1:7" s="1" customFormat="1" ht="12" customHeight="1">
      <c r="A102" s="6" t="s">
        <v>3</v>
      </c>
      <c r="B102" s="8"/>
      <c r="C102" s="218">
        <v>1.04</v>
      </c>
      <c r="D102" s="218">
        <v>1.1200000000000001</v>
      </c>
      <c r="E102" s="218">
        <v>0.9</v>
      </c>
      <c r="F102" s="218">
        <v>0.8</v>
      </c>
      <c r="G102" s="218">
        <v>0.92</v>
      </c>
    </row>
    <row r="103" spans="1:7" s="1" customFormat="1" ht="12" customHeight="1">
      <c r="A103" s="6" t="s">
        <v>4</v>
      </c>
      <c r="B103" s="8"/>
      <c r="C103" s="219" t="s">
        <v>202</v>
      </c>
      <c r="D103" s="218">
        <v>1.0900000000000001</v>
      </c>
      <c r="E103" s="219" t="s">
        <v>202</v>
      </c>
      <c r="F103" s="218">
        <v>0.78</v>
      </c>
      <c r="G103" s="218">
        <v>0.91</v>
      </c>
    </row>
    <row r="104" spans="1:7" s="1" customFormat="1" ht="12" customHeight="1">
      <c r="A104" s="6" t="s">
        <v>5</v>
      </c>
      <c r="B104" s="8"/>
      <c r="C104" s="219" t="s">
        <v>202</v>
      </c>
      <c r="D104" s="218">
        <v>1.18</v>
      </c>
      <c r="E104" s="219" t="s">
        <v>202</v>
      </c>
      <c r="F104" s="218">
        <v>0.78</v>
      </c>
      <c r="G104" s="218">
        <v>0.89</v>
      </c>
    </row>
    <row r="105" spans="1:7" s="1" customFormat="1" ht="12" customHeight="1">
      <c r="A105" s="6" t="s">
        <v>6</v>
      </c>
      <c r="B105" s="8"/>
      <c r="C105" s="219" t="s">
        <v>202</v>
      </c>
      <c r="D105" s="218">
        <v>1.1100000000000001</v>
      </c>
      <c r="E105" s="219" t="s">
        <v>202</v>
      </c>
      <c r="F105" s="218">
        <v>0.74</v>
      </c>
      <c r="G105" s="218">
        <v>0.86</v>
      </c>
    </row>
    <row r="106" spans="1:7" s="1" customFormat="1" ht="12" customHeight="1">
      <c r="A106" s="6" t="s">
        <v>7</v>
      </c>
      <c r="B106" s="8"/>
      <c r="C106" s="219" t="s">
        <v>202</v>
      </c>
      <c r="D106" s="218">
        <v>1.05</v>
      </c>
      <c r="E106" s="219" t="s">
        <v>202</v>
      </c>
      <c r="F106" s="218">
        <v>0.75</v>
      </c>
      <c r="G106" s="218">
        <v>0.84</v>
      </c>
    </row>
    <row r="107" spans="1:7" s="1" customFormat="1" ht="12" customHeight="1">
      <c r="A107" s="6" t="s">
        <v>10</v>
      </c>
      <c r="B107" s="8"/>
      <c r="C107" s="219" t="s">
        <v>202</v>
      </c>
      <c r="D107" s="218">
        <v>1.07</v>
      </c>
      <c r="E107" s="219" t="s">
        <v>202</v>
      </c>
      <c r="F107" s="218">
        <v>0.74</v>
      </c>
      <c r="G107" s="218">
        <v>0.8</v>
      </c>
    </row>
    <row r="108" spans="1:7" s="1" customFormat="1" ht="12" customHeight="1">
      <c r="A108" s="6" t="s">
        <v>8</v>
      </c>
      <c r="B108" s="8"/>
      <c r="C108" s="219" t="s">
        <v>202</v>
      </c>
      <c r="D108" s="218">
        <v>1.03</v>
      </c>
      <c r="E108" s="219" t="s">
        <v>202</v>
      </c>
      <c r="F108" s="218">
        <v>0.69</v>
      </c>
      <c r="G108" s="218">
        <v>0.76</v>
      </c>
    </row>
    <row r="109" spans="1:7" s="1" customFormat="1" ht="12" customHeight="1">
      <c r="A109" s="6" t="s">
        <v>9</v>
      </c>
      <c r="B109" s="8"/>
      <c r="C109" s="219" t="s">
        <v>202</v>
      </c>
      <c r="D109" s="218">
        <v>0.93</v>
      </c>
      <c r="E109" s="219" t="s">
        <v>202</v>
      </c>
      <c r="F109" s="218">
        <v>0.68</v>
      </c>
      <c r="G109" s="218">
        <v>0.72</v>
      </c>
    </row>
    <row r="110" spans="1:7" s="1" customFormat="1" ht="12" customHeight="1">
      <c r="A110" s="6" t="s">
        <v>178</v>
      </c>
      <c r="B110" s="8"/>
      <c r="C110" s="219" t="s">
        <v>202</v>
      </c>
      <c r="D110" s="218">
        <v>0.81</v>
      </c>
      <c r="E110" s="219" t="s">
        <v>202</v>
      </c>
      <c r="F110" s="218">
        <v>0.62</v>
      </c>
      <c r="G110" s="218">
        <v>0.67</v>
      </c>
    </row>
    <row r="111" spans="1:7" s="1" customFormat="1" ht="12.65" customHeight="1">
      <c r="A111" s="6" t="s">
        <v>0</v>
      </c>
      <c r="B111" s="8"/>
      <c r="C111" s="219" t="s">
        <v>202</v>
      </c>
      <c r="D111" s="218">
        <v>0.68</v>
      </c>
      <c r="E111" s="219" t="s">
        <v>202</v>
      </c>
      <c r="F111" s="218">
        <v>0.56000000000000005</v>
      </c>
      <c r="G111" s="218">
        <v>0.59</v>
      </c>
    </row>
    <row r="112" spans="1:7" s="1" customFormat="1" ht="12.65" customHeight="1">
      <c r="A112" s="45" t="s">
        <v>1</v>
      </c>
      <c r="B112" s="8"/>
      <c r="C112" s="217" t="s">
        <v>201</v>
      </c>
      <c r="D112" s="150">
        <v>0.63</v>
      </c>
      <c r="E112" s="217" t="s">
        <v>201</v>
      </c>
      <c r="F112" s="150">
        <v>0.51</v>
      </c>
      <c r="G112" s="150">
        <v>0.52</v>
      </c>
    </row>
    <row r="113" spans="1:7" s="1" customFormat="1" ht="19.5" customHeight="1">
      <c r="A113" s="6" t="s">
        <v>209</v>
      </c>
      <c r="B113" s="26"/>
      <c r="C113" s="220" t="s">
        <v>201</v>
      </c>
      <c r="D113" s="150">
        <v>0.55000000000000004</v>
      </c>
      <c r="E113" s="217" t="s">
        <v>201</v>
      </c>
      <c r="F113" s="150">
        <v>0.47</v>
      </c>
      <c r="G113" s="150">
        <v>0.46</v>
      </c>
    </row>
    <row r="114" spans="1:7" s="1" customFormat="1" ht="12.65" customHeight="1">
      <c r="A114" s="6" t="s">
        <v>3</v>
      </c>
      <c r="B114" s="26"/>
      <c r="C114" s="220" t="s">
        <v>201</v>
      </c>
      <c r="D114" s="150">
        <v>0.47</v>
      </c>
      <c r="E114" s="217" t="s">
        <v>201</v>
      </c>
      <c r="F114" s="150">
        <v>0.45</v>
      </c>
      <c r="G114" s="150">
        <v>0.44</v>
      </c>
    </row>
    <row r="115" spans="1:7" s="1" customFormat="1" ht="12.65" customHeight="1">
      <c r="A115" s="6" t="s">
        <v>4</v>
      </c>
      <c r="B115" s="26"/>
      <c r="C115" s="220" t="s">
        <v>201</v>
      </c>
      <c r="D115" s="150">
        <v>0.47</v>
      </c>
      <c r="E115" s="217" t="s">
        <v>201</v>
      </c>
      <c r="F115" s="150">
        <v>0.44</v>
      </c>
      <c r="G115" s="150">
        <v>0.43</v>
      </c>
    </row>
    <row r="116" spans="1:7" s="1" customFormat="1" ht="12.65" customHeight="1">
      <c r="A116" s="6" t="s">
        <v>5</v>
      </c>
      <c r="B116" s="26"/>
      <c r="C116" s="220" t="s">
        <v>201</v>
      </c>
      <c r="D116" s="150">
        <v>0.47</v>
      </c>
      <c r="E116" s="217" t="s">
        <v>201</v>
      </c>
      <c r="F116" s="150">
        <v>0.43</v>
      </c>
      <c r="G116" s="150">
        <v>0.42</v>
      </c>
    </row>
    <row r="117" spans="1:7" s="1" customFormat="1" ht="12.65" customHeight="1">
      <c r="A117" s="6" t="s">
        <v>6</v>
      </c>
      <c r="B117" s="26"/>
      <c r="C117" s="220" t="s">
        <v>201</v>
      </c>
      <c r="D117" s="150">
        <v>0.51</v>
      </c>
      <c r="E117" s="217" t="s">
        <v>201</v>
      </c>
      <c r="F117" s="150">
        <v>0.42</v>
      </c>
      <c r="G117" s="150">
        <v>0.42</v>
      </c>
    </row>
    <row r="118" spans="1:7" s="1" customFormat="1" ht="12.65" customHeight="1">
      <c r="A118" s="6" t="s">
        <v>7</v>
      </c>
      <c r="B118" s="26"/>
      <c r="C118" s="220" t="s">
        <v>201</v>
      </c>
      <c r="D118" s="150">
        <v>0.57999999999999996</v>
      </c>
      <c r="E118" s="217" t="s">
        <v>201</v>
      </c>
      <c r="F118" s="150">
        <v>0.44</v>
      </c>
      <c r="G118" s="150">
        <v>0.43</v>
      </c>
    </row>
    <row r="119" spans="1:7" s="1" customFormat="1" ht="12.65" customHeight="1">
      <c r="A119" s="6" t="s">
        <v>10</v>
      </c>
      <c r="B119" s="26"/>
      <c r="C119" s="220" t="s">
        <v>201</v>
      </c>
      <c r="D119" s="150">
        <v>0.59</v>
      </c>
      <c r="E119" s="217" t="s">
        <v>201</v>
      </c>
      <c r="F119" s="150">
        <v>0.44</v>
      </c>
      <c r="G119" s="150">
        <v>0.44</v>
      </c>
    </row>
    <row r="120" spans="1:7" s="1" customFormat="1" ht="12.65" customHeight="1">
      <c r="A120" s="6" t="s">
        <v>8</v>
      </c>
      <c r="B120" s="26"/>
      <c r="C120" s="220" t="s">
        <v>201</v>
      </c>
      <c r="D120" s="150">
        <v>0.59</v>
      </c>
      <c r="E120" s="217" t="s">
        <v>201</v>
      </c>
      <c r="F120" s="150">
        <v>0.44</v>
      </c>
      <c r="G120" s="150">
        <v>0.45</v>
      </c>
    </row>
    <row r="121" spans="1:7" s="1" customFormat="1" ht="12.65" customHeight="1">
      <c r="A121" s="6" t="s">
        <v>9</v>
      </c>
      <c r="B121" s="26"/>
      <c r="C121" s="220" t="s">
        <v>201</v>
      </c>
      <c r="D121" s="150">
        <v>0.59</v>
      </c>
      <c r="E121" s="217" t="s">
        <v>201</v>
      </c>
      <c r="F121" s="150">
        <v>0.43</v>
      </c>
      <c r="G121" s="150">
        <v>0.46</v>
      </c>
    </row>
    <row r="122" spans="1:7" s="1" customFormat="1" ht="12.65" customHeight="1">
      <c r="A122" s="6" t="s">
        <v>211</v>
      </c>
      <c r="B122" s="26"/>
      <c r="C122" s="220" t="s">
        <v>201</v>
      </c>
      <c r="D122" s="150">
        <v>0.62</v>
      </c>
      <c r="E122" s="217" t="s">
        <v>201</v>
      </c>
      <c r="F122" s="150">
        <v>0.43</v>
      </c>
      <c r="G122" s="150">
        <v>0.46</v>
      </c>
    </row>
    <row r="123" spans="1:7" s="1" customFormat="1" ht="12.65" customHeight="1">
      <c r="A123" s="6" t="s">
        <v>0</v>
      </c>
      <c r="B123" s="26"/>
      <c r="C123" s="220" t="s">
        <v>201</v>
      </c>
      <c r="D123" s="150">
        <v>0.63</v>
      </c>
      <c r="E123" s="217" t="s">
        <v>201</v>
      </c>
      <c r="F123" s="150">
        <v>0.45</v>
      </c>
      <c r="G123" s="150">
        <v>0.47</v>
      </c>
    </row>
    <row r="124" spans="1:7" s="1" customFormat="1" ht="12.65" customHeight="1">
      <c r="A124" s="45" t="s">
        <v>1</v>
      </c>
      <c r="B124" s="26"/>
      <c r="C124" s="220" t="s">
        <v>201</v>
      </c>
      <c r="D124" s="150">
        <v>0.62</v>
      </c>
      <c r="E124" s="217" t="s">
        <v>201</v>
      </c>
      <c r="F124" s="150">
        <v>0.46</v>
      </c>
      <c r="G124" s="150">
        <v>0.49</v>
      </c>
    </row>
    <row r="125" spans="1:7" s="1" customFormat="1" ht="19.5" customHeight="1">
      <c r="A125" s="6" t="s">
        <v>216</v>
      </c>
      <c r="B125" s="26"/>
      <c r="C125" s="220" t="s">
        <v>201</v>
      </c>
      <c r="D125" s="150">
        <v>0.59</v>
      </c>
      <c r="E125" s="217" t="s">
        <v>201</v>
      </c>
      <c r="F125" s="150">
        <v>0.46</v>
      </c>
      <c r="G125" s="150">
        <v>0.48</v>
      </c>
    </row>
    <row r="126" spans="1:7" s="1" customFormat="1" ht="12.65" customHeight="1">
      <c r="A126" s="6" t="s">
        <v>3</v>
      </c>
      <c r="B126" s="26"/>
      <c r="C126" s="220" t="s">
        <v>201</v>
      </c>
      <c r="D126" s="150">
        <v>0.61</v>
      </c>
      <c r="E126" s="217" t="s">
        <v>201</v>
      </c>
      <c r="F126" s="150">
        <v>0.48</v>
      </c>
      <c r="G126" s="150">
        <v>0.5</v>
      </c>
    </row>
    <row r="127" spans="1:7" s="1" customFormat="1" ht="12.65" customHeight="1">
      <c r="A127" s="6" t="s">
        <v>4</v>
      </c>
      <c r="B127" s="26"/>
      <c r="C127" s="220" t="s">
        <v>201</v>
      </c>
      <c r="D127" s="150">
        <v>0.66</v>
      </c>
      <c r="E127" s="217" t="s">
        <v>201</v>
      </c>
      <c r="F127" s="150">
        <v>0.5</v>
      </c>
      <c r="G127" s="150">
        <v>0.52</v>
      </c>
    </row>
    <row r="128" spans="1:7" s="1" customFormat="1" ht="12.65" customHeight="1">
      <c r="A128" s="6" t="s">
        <v>5</v>
      </c>
      <c r="B128" s="26"/>
      <c r="C128" s="220" t="s">
        <v>201</v>
      </c>
      <c r="D128" s="150">
        <v>0.7</v>
      </c>
      <c r="E128" s="217" t="s">
        <v>201</v>
      </c>
      <c r="F128" s="150">
        <v>0.5</v>
      </c>
      <c r="G128" s="150">
        <v>0.53</v>
      </c>
    </row>
    <row r="129" spans="1:7" s="1" customFormat="1" ht="12.65" customHeight="1">
      <c r="A129" s="6" t="s">
        <v>6</v>
      </c>
      <c r="B129" s="26"/>
      <c r="C129" s="220" t="s">
        <v>201</v>
      </c>
      <c r="D129" s="150">
        <v>0.74</v>
      </c>
      <c r="E129" s="217" t="s">
        <v>201</v>
      </c>
      <c r="F129" s="150">
        <v>0.52</v>
      </c>
      <c r="G129" s="150">
        <v>0.54</v>
      </c>
    </row>
    <row r="130" spans="1:7" s="1" customFormat="1" ht="12.65" customHeight="1">
      <c r="A130" s="6" t="s">
        <v>7</v>
      </c>
      <c r="B130" s="26"/>
      <c r="C130" s="220" t="s">
        <v>201</v>
      </c>
      <c r="D130" s="150">
        <v>0.78</v>
      </c>
      <c r="E130" s="217" t="s">
        <v>201</v>
      </c>
      <c r="F130" s="150">
        <v>0.53</v>
      </c>
      <c r="G130" s="150">
        <v>0.55000000000000004</v>
      </c>
    </row>
    <row r="131" spans="1:7" s="1" customFormat="1" ht="12.65" customHeight="1">
      <c r="A131" s="6" t="s">
        <v>10</v>
      </c>
      <c r="B131" s="26"/>
      <c r="C131" s="220" t="s">
        <v>201</v>
      </c>
      <c r="D131" s="150">
        <v>0.86</v>
      </c>
      <c r="E131" s="217" t="s">
        <v>201</v>
      </c>
      <c r="F131" s="150">
        <v>0.53</v>
      </c>
      <c r="G131" s="150">
        <v>0.56000000000000005</v>
      </c>
    </row>
    <row r="132" spans="1:7" s="1" customFormat="1" ht="12.65" customHeight="1">
      <c r="A132" s="6" t="s">
        <v>8</v>
      </c>
      <c r="B132" s="26"/>
      <c r="C132" s="220" t="s">
        <v>201</v>
      </c>
      <c r="D132" s="150">
        <v>0.95</v>
      </c>
      <c r="E132" s="217" t="s">
        <v>201</v>
      </c>
      <c r="F132" s="150">
        <v>0.53</v>
      </c>
      <c r="G132" s="150">
        <v>0.56999999999999995</v>
      </c>
    </row>
    <row r="133" spans="1:7" s="1" customFormat="1" ht="12.65" customHeight="1">
      <c r="A133" s="6" t="s">
        <v>9</v>
      </c>
      <c r="B133" s="26"/>
      <c r="C133" s="220" t="s">
        <v>201</v>
      </c>
      <c r="D133" s="150">
        <v>0.99</v>
      </c>
      <c r="E133" s="217" t="s">
        <v>201</v>
      </c>
      <c r="F133" s="150">
        <v>0.53</v>
      </c>
      <c r="G133" s="150">
        <v>0.56999999999999995</v>
      </c>
    </row>
    <row r="134" spans="1:7" s="1" customFormat="1" ht="12.65" customHeight="1">
      <c r="A134" s="6" t="s">
        <v>218</v>
      </c>
      <c r="B134" s="26"/>
      <c r="C134" s="220" t="s">
        <v>201</v>
      </c>
      <c r="D134" s="150">
        <v>0.93</v>
      </c>
      <c r="E134" s="217" t="s">
        <v>201</v>
      </c>
      <c r="F134" s="150">
        <v>0.56999999999999995</v>
      </c>
      <c r="G134" s="150">
        <v>0.61</v>
      </c>
    </row>
    <row r="135" spans="1:7" s="1" customFormat="1" ht="12.65" customHeight="1">
      <c r="A135" s="6" t="s">
        <v>0</v>
      </c>
      <c r="B135" s="26"/>
      <c r="C135" s="220" t="s">
        <v>201</v>
      </c>
      <c r="D135" s="150">
        <v>0.97</v>
      </c>
      <c r="E135" s="217" t="s">
        <v>201</v>
      </c>
      <c r="F135" s="150">
        <v>0.57999999999999996</v>
      </c>
      <c r="G135" s="150">
        <v>0.62</v>
      </c>
    </row>
    <row r="136" spans="1:7" s="1" customFormat="1" ht="12.65" customHeight="1">
      <c r="A136" s="45" t="s">
        <v>1</v>
      </c>
      <c r="B136" s="26"/>
      <c r="C136" s="220" t="s">
        <v>201</v>
      </c>
      <c r="D136" s="150">
        <v>0.95</v>
      </c>
      <c r="E136" s="217" t="s">
        <v>201</v>
      </c>
      <c r="F136" s="150">
        <v>0.57999999999999996</v>
      </c>
      <c r="G136" s="150">
        <v>0.62</v>
      </c>
    </row>
    <row r="137" spans="1:7" s="1" customFormat="1" ht="19.5" customHeight="1">
      <c r="A137" s="6" t="s">
        <v>229</v>
      </c>
      <c r="B137" s="26"/>
      <c r="C137" s="220" t="s">
        <v>201</v>
      </c>
      <c r="D137" s="150">
        <v>0.79</v>
      </c>
      <c r="E137" s="217" t="s">
        <v>201</v>
      </c>
      <c r="F137" s="150">
        <v>0.57999999999999996</v>
      </c>
      <c r="G137" s="150">
        <v>0.62</v>
      </c>
    </row>
    <row r="138" spans="1:7" s="1" customFormat="1" ht="12.65" customHeight="1">
      <c r="A138" s="6" t="s">
        <v>3</v>
      </c>
      <c r="B138" s="26"/>
      <c r="C138" s="220" t="s">
        <v>201</v>
      </c>
      <c r="D138" s="150">
        <v>0.76</v>
      </c>
      <c r="E138" s="217" t="s">
        <v>201</v>
      </c>
      <c r="F138" s="150">
        <v>0.56999999999999995</v>
      </c>
      <c r="G138" s="150">
        <v>0.61</v>
      </c>
    </row>
    <row r="139" spans="1:7" s="1" customFormat="1" ht="12.65" customHeight="1">
      <c r="A139" s="6" t="s">
        <v>4</v>
      </c>
      <c r="B139" s="26"/>
      <c r="C139" s="220" t="s">
        <v>201</v>
      </c>
      <c r="D139" s="150">
        <v>0.74</v>
      </c>
      <c r="E139" s="217" t="s">
        <v>201</v>
      </c>
      <c r="F139" s="150">
        <v>0.56999999999999995</v>
      </c>
      <c r="G139" s="150">
        <v>0.62</v>
      </c>
    </row>
    <row r="140" spans="1:7" s="1" customFormat="1" ht="12.65" customHeight="1">
      <c r="A140" s="6" t="s">
        <v>5</v>
      </c>
      <c r="B140" s="26"/>
      <c r="C140" s="220" t="s">
        <v>201</v>
      </c>
      <c r="D140" s="150">
        <v>0.78</v>
      </c>
      <c r="E140" s="217" t="s">
        <v>201</v>
      </c>
      <c r="F140" s="150">
        <v>0.59</v>
      </c>
      <c r="G140" s="150">
        <v>0.64</v>
      </c>
    </row>
    <row r="141" spans="1:7" s="1" customFormat="1" ht="12.65" customHeight="1">
      <c r="A141" s="6" t="s">
        <v>6</v>
      </c>
      <c r="B141" s="26"/>
      <c r="C141" s="220" t="s">
        <v>201</v>
      </c>
      <c r="D141" s="150">
        <v>0.83</v>
      </c>
      <c r="E141" s="217" t="s">
        <v>201</v>
      </c>
      <c r="F141" s="150">
        <v>0.6</v>
      </c>
      <c r="G141" s="150">
        <v>0.65</v>
      </c>
    </row>
    <row r="142" spans="1:7" s="1" customFormat="1" ht="12.65" customHeight="1">
      <c r="A142" s="6" t="s">
        <v>7</v>
      </c>
      <c r="B142" s="26"/>
      <c r="C142" s="220" t="s">
        <v>201</v>
      </c>
      <c r="D142" s="150">
        <v>0.86</v>
      </c>
      <c r="E142" s="217" t="s">
        <v>201</v>
      </c>
      <c r="F142" s="150">
        <v>0.61</v>
      </c>
      <c r="G142" s="150">
        <v>0.67</v>
      </c>
    </row>
    <row r="143" spans="1:7" s="1" customFormat="1" ht="12.65" customHeight="1">
      <c r="A143" s="6" t="s">
        <v>10</v>
      </c>
      <c r="B143" s="26"/>
      <c r="C143" s="220" t="s">
        <v>201</v>
      </c>
      <c r="D143" s="150">
        <v>0.88</v>
      </c>
      <c r="E143" s="217" t="s">
        <v>201</v>
      </c>
      <c r="F143" s="150">
        <v>0.62</v>
      </c>
      <c r="G143" s="150">
        <v>0.69</v>
      </c>
    </row>
    <row r="144" spans="1:7" s="1" customFormat="1" ht="12.65" customHeight="1">
      <c r="A144" s="6" t="s">
        <v>8</v>
      </c>
      <c r="B144" s="26"/>
      <c r="C144" s="220" t="s">
        <v>201</v>
      </c>
      <c r="D144" s="150">
        <v>0.89</v>
      </c>
      <c r="E144" s="217" t="s">
        <v>201</v>
      </c>
      <c r="F144" s="150">
        <v>0.63</v>
      </c>
      <c r="G144" s="150">
        <v>0.71</v>
      </c>
    </row>
    <row r="145" spans="1:7" s="1" customFormat="1" ht="12.65" customHeight="1">
      <c r="A145" s="6" t="s">
        <v>9</v>
      </c>
      <c r="B145" s="26"/>
      <c r="C145" s="220" t="s">
        <v>201</v>
      </c>
      <c r="D145" s="150">
        <v>0.9</v>
      </c>
      <c r="E145" s="217" t="s">
        <v>201</v>
      </c>
      <c r="F145" s="150">
        <v>0.64</v>
      </c>
      <c r="G145" s="150">
        <v>0.72</v>
      </c>
    </row>
    <row r="146" spans="1:7" s="1" customFormat="1" ht="12.65" customHeight="1">
      <c r="A146" s="6" t="s">
        <v>238</v>
      </c>
      <c r="B146" s="26"/>
      <c r="C146" s="220" t="s">
        <v>201</v>
      </c>
      <c r="D146" s="150">
        <v>0.93</v>
      </c>
      <c r="E146" s="217" t="s">
        <v>201</v>
      </c>
      <c r="F146" s="150">
        <v>0.65</v>
      </c>
      <c r="G146" s="150">
        <v>0.74</v>
      </c>
    </row>
    <row r="147" spans="1:7" s="1" customFormat="1" ht="12.65" customHeight="1">
      <c r="A147" s="6" t="s">
        <v>0</v>
      </c>
      <c r="B147" s="26"/>
      <c r="C147" s="220" t="s">
        <v>201</v>
      </c>
      <c r="D147" s="150">
        <v>0.95</v>
      </c>
      <c r="E147" s="217" t="s">
        <v>201</v>
      </c>
      <c r="F147" s="150">
        <v>0.65</v>
      </c>
      <c r="G147" s="150">
        <v>0.75</v>
      </c>
    </row>
    <row r="148" spans="1:7" s="1" customFormat="1" ht="12.65" customHeight="1">
      <c r="A148" s="45" t="s">
        <v>1</v>
      </c>
      <c r="B148" s="26"/>
      <c r="C148" s="220" t="s">
        <v>201</v>
      </c>
      <c r="D148" s="150">
        <v>0.88</v>
      </c>
      <c r="E148" s="217" t="s">
        <v>201</v>
      </c>
      <c r="F148" s="150">
        <v>0.67</v>
      </c>
      <c r="G148" s="150">
        <v>0.77</v>
      </c>
    </row>
    <row r="149" spans="1:7" s="1" customFormat="1" ht="19.5" customHeight="1">
      <c r="A149" s="6" t="s">
        <v>264</v>
      </c>
      <c r="B149" s="26"/>
      <c r="C149" s="220" t="s">
        <v>201</v>
      </c>
      <c r="D149" s="150">
        <v>0.77</v>
      </c>
      <c r="E149" s="217" t="s">
        <v>201</v>
      </c>
      <c r="F149" s="150">
        <v>0.67</v>
      </c>
      <c r="G149" s="150">
        <v>0.79</v>
      </c>
    </row>
    <row r="150" spans="1:7" s="1" customFormat="1" ht="12.65" customHeight="1">
      <c r="A150" s="6" t="s">
        <v>3</v>
      </c>
      <c r="B150" s="26"/>
      <c r="C150" s="220" t="s">
        <v>201</v>
      </c>
      <c r="D150" s="150">
        <v>0.73</v>
      </c>
      <c r="E150" s="217" t="s">
        <v>201</v>
      </c>
      <c r="F150" s="150">
        <v>0.68</v>
      </c>
      <c r="G150" s="150">
        <v>0.8</v>
      </c>
    </row>
    <row r="151" spans="1:7" s="1" customFormat="1" ht="12.65" customHeight="1">
      <c r="A151" s="6" t="s">
        <v>4</v>
      </c>
      <c r="B151" s="26"/>
      <c r="C151" s="220" t="s">
        <v>201</v>
      </c>
      <c r="D151" s="150">
        <v>0.74</v>
      </c>
      <c r="E151" s="217" t="s">
        <v>201</v>
      </c>
      <c r="F151" s="150">
        <v>0.68</v>
      </c>
      <c r="G151" s="150">
        <v>0.81</v>
      </c>
    </row>
    <row r="152" spans="1:7" s="1" customFormat="1" ht="12.65" customHeight="1">
      <c r="A152" s="6" t="s">
        <v>5</v>
      </c>
      <c r="B152" s="26"/>
      <c r="C152" s="220" t="s">
        <v>201</v>
      </c>
      <c r="D152" s="150">
        <v>0.77</v>
      </c>
      <c r="E152" s="217" t="s">
        <v>201</v>
      </c>
      <c r="F152" s="150">
        <v>0.69</v>
      </c>
      <c r="G152" s="150">
        <v>0.81</v>
      </c>
    </row>
    <row r="153" spans="1:7" s="1" customFormat="1" ht="12.65" customHeight="1">
      <c r="A153" s="6" t="s">
        <v>6</v>
      </c>
      <c r="B153" s="26"/>
      <c r="C153" s="220" t="s">
        <v>201</v>
      </c>
      <c r="D153" s="150">
        <v>0.84</v>
      </c>
      <c r="E153" s="217" t="s">
        <v>201</v>
      </c>
      <c r="F153" s="150">
        <v>0.69</v>
      </c>
      <c r="G153" s="150">
        <v>0.81</v>
      </c>
    </row>
    <row r="154" spans="1:7" s="1" customFormat="1" ht="12.65" customHeight="1">
      <c r="A154" s="6" t="s">
        <v>7</v>
      </c>
      <c r="B154" s="26"/>
      <c r="C154" s="220" t="s">
        <v>201</v>
      </c>
      <c r="D154" s="150">
        <v>0.89</v>
      </c>
      <c r="E154" s="217" t="s">
        <v>201</v>
      </c>
      <c r="F154" s="150">
        <v>0.69</v>
      </c>
      <c r="G154" s="150">
        <v>0.81</v>
      </c>
    </row>
    <row r="155" spans="1:7" s="1" customFormat="1" ht="12.65" customHeight="1">
      <c r="A155" s="6" t="s">
        <v>10</v>
      </c>
      <c r="B155" s="26"/>
      <c r="C155" s="220" t="s">
        <v>201</v>
      </c>
      <c r="D155" s="150">
        <v>0.91</v>
      </c>
      <c r="E155" s="217" t="s">
        <v>201</v>
      </c>
      <c r="F155" s="150">
        <v>0.69</v>
      </c>
      <c r="G155" s="150">
        <v>0.82</v>
      </c>
    </row>
    <row r="156" spans="1:7" s="1" customFormat="1" ht="12.65" customHeight="1">
      <c r="A156" s="6" t="s">
        <v>8</v>
      </c>
      <c r="B156" s="26"/>
      <c r="C156" s="220" t="s">
        <v>201</v>
      </c>
      <c r="D156" s="150">
        <v>0.89</v>
      </c>
      <c r="E156" s="217" t="s">
        <v>201</v>
      </c>
      <c r="F156" s="150">
        <v>0.69</v>
      </c>
      <c r="G156" s="150">
        <v>0.82</v>
      </c>
    </row>
    <row r="157" spans="1:7" s="1" customFormat="1" ht="12.65" customHeight="1">
      <c r="A157" s="6" t="s">
        <v>9</v>
      </c>
      <c r="B157" s="26"/>
      <c r="C157" s="220" t="s">
        <v>201</v>
      </c>
      <c r="D157" s="150">
        <v>0.86</v>
      </c>
      <c r="E157" s="217" t="s">
        <v>201</v>
      </c>
      <c r="F157" s="150">
        <v>0.69</v>
      </c>
      <c r="G157" s="150">
        <v>0.83</v>
      </c>
    </row>
    <row r="158" spans="1:7" s="1" customFormat="1" ht="12.65" customHeight="1">
      <c r="A158" s="6" t="s">
        <v>259</v>
      </c>
      <c r="B158" s="26"/>
      <c r="C158" s="220" t="s">
        <v>201</v>
      </c>
      <c r="D158" s="150">
        <v>0.9</v>
      </c>
      <c r="E158" s="217" t="s">
        <v>201</v>
      </c>
      <c r="F158" s="150">
        <v>0.7</v>
      </c>
      <c r="G158" s="150">
        <v>0.84</v>
      </c>
    </row>
    <row r="159" spans="1:7" s="1" customFormat="1" ht="12.65" customHeight="1">
      <c r="A159" s="6" t="s">
        <v>0</v>
      </c>
      <c r="B159" s="26"/>
      <c r="C159" s="220" t="s">
        <v>201</v>
      </c>
      <c r="D159" s="150">
        <v>0.97</v>
      </c>
      <c r="E159" s="217" t="s">
        <v>201</v>
      </c>
      <c r="F159" s="150">
        <v>0.71</v>
      </c>
      <c r="G159" s="150">
        <v>0.85</v>
      </c>
    </row>
    <row r="160" spans="1:7" s="1" customFormat="1" ht="12.65" customHeight="1">
      <c r="A160" s="45" t="s">
        <v>1</v>
      </c>
      <c r="B160" s="26"/>
      <c r="C160" s="220" t="s">
        <v>201</v>
      </c>
      <c r="D160" s="150">
        <v>0.97</v>
      </c>
      <c r="E160" s="217" t="s">
        <v>201</v>
      </c>
      <c r="F160" s="150">
        <v>0.72</v>
      </c>
      <c r="G160" s="150">
        <v>0.87</v>
      </c>
    </row>
    <row r="161" spans="1:7" s="1" customFormat="1" ht="19.5" customHeight="1">
      <c r="A161" s="6" t="s">
        <v>267</v>
      </c>
      <c r="B161" s="26"/>
      <c r="C161" s="220" t="s">
        <v>201</v>
      </c>
      <c r="D161" s="150">
        <v>0.88</v>
      </c>
      <c r="E161" s="217" t="s">
        <v>201</v>
      </c>
      <c r="F161" s="150">
        <v>0.73</v>
      </c>
      <c r="G161" s="150">
        <v>0.88</v>
      </c>
    </row>
    <row r="162" spans="1:7" s="1" customFormat="1" ht="12.65" customHeight="1">
      <c r="A162" s="6" t="s">
        <v>3</v>
      </c>
      <c r="B162" s="26"/>
      <c r="C162" s="220" t="s">
        <v>201</v>
      </c>
      <c r="D162" s="150">
        <v>0.8</v>
      </c>
      <c r="E162" s="217" t="s">
        <v>201</v>
      </c>
      <c r="F162" s="150">
        <v>0.74</v>
      </c>
      <c r="G162" s="150">
        <v>0.9</v>
      </c>
    </row>
    <row r="163" spans="1:7" s="1" customFormat="1" ht="12.65" customHeight="1">
      <c r="A163" s="6" t="s">
        <v>4</v>
      </c>
      <c r="B163" s="26"/>
      <c r="C163" s="220" t="s">
        <v>201</v>
      </c>
      <c r="D163" s="150">
        <v>0.79</v>
      </c>
      <c r="E163" s="217" t="s">
        <v>201</v>
      </c>
      <c r="F163" s="150">
        <v>0.75</v>
      </c>
      <c r="G163" s="150">
        <v>0.92</v>
      </c>
    </row>
    <row r="164" spans="1:7" s="1" customFormat="1" ht="12.65" customHeight="1">
      <c r="A164" s="6" t="s">
        <v>5</v>
      </c>
      <c r="B164" s="26"/>
      <c r="C164" s="220" t="s">
        <v>201</v>
      </c>
      <c r="D164" s="150">
        <v>0.85</v>
      </c>
      <c r="E164" s="217" t="s">
        <v>201</v>
      </c>
      <c r="F164" s="150">
        <v>0.76</v>
      </c>
      <c r="G164" s="150">
        <v>0.94</v>
      </c>
    </row>
    <row r="165" spans="1:7" s="1" customFormat="1" ht="12.65" customHeight="1">
      <c r="A165" s="6" t="s">
        <v>6</v>
      </c>
      <c r="B165" s="26"/>
      <c r="C165" s="220" t="s">
        <v>201</v>
      </c>
      <c r="D165" s="150">
        <v>0.88</v>
      </c>
      <c r="E165" s="217" t="s">
        <v>201</v>
      </c>
      <c r="F165" s="150">
        <v>0.77</v>
      </c>
      <c r="G165" s="150">
        <v>0.95</v>
      </c>
    </row>
    <row r="166" spans="1:7" s="1" customFormat="1" ht="12.65" customHeight="1">
      <c r="A166" s="6" t="s">
        <v>7</v>
      </c>
      <c r="B166" s="26"/>
      <c r="C166" s="220" t="s">
        <v>201</v>
      </c>
      <c r="D166" s="150">
        <v>0.9</v>
      </c>
      <c r="E166" s="217" t="s">
        <v>201</v>
      </c>
      <c r="F166" s="150">
        <v>0.77</v>
      </c>
      <c r="G166" s="150">
        <v>0.96</v>
      </c>
    </row>
    <row r="167" spans="1:7" s="1" customFormat="1" ht="12.65" customHeight="1">
      <c r="A167" s="6" t="s">
        <v>10</v>
      </c>
      <c r="B167" s="26"/>
      <c r="C167" s="220" t="s">
        <v>201</v>
      </c>
      <c r="D167" s="150">
        <v>0.91</v>
      </c>
      <c r="E167" s="217" t="s">
        <v>201</v>
      </c>
      <c r="F167" s="150">
        <v>0.78</v>
      </c>
      <c r="G167" s="150">
        <v>0.98</v>
      </c>
    </row>
    <row r="168" spans="1:7" s="1" customFormat="1" ht="12.65" customHeight="1">
      <c r="A168" s="6" t="s">
        <v>8</v>
      </c>
      <c r="B168" s="26"/>
      <c r="C168" s="220" t="s">
        <v>201</v>
      </c>
      <c r="D168" s="150">
        <v>0.93</v>
      </c>
      <c r="E168" s="217" t="s">
        <v>201</v>
      </c>
      <c r="F168" s="150">
        <v>0.8</v>
      </c>
      <c r="G168" s="150">
        <v>1.01</v>
      </c>
    </row>
    <row r="169" spans="1:7" s="1" customFormat="1" ht="12.65" customHeight="1">
      <c r="A169" s="6" t="s">
        <v>9</v>
      </c>
      <c r="B169" s="26"/>
      <c r="C169" s="220" t="s">
        <v>201</v>
      </c>
      <c r="D169" s="150">
        <v>0.98</v>
      </c>
      <c r="E169" s="217" t="s">
        <v>201</v>
      </c>
      <c r="F169" s="150">
        <v>0.82</v>
      </c>
      <c r="G169" s="150">
        <v>1.03</v>
      </c>
    </row>
    <row r="170" spans="1:7" s="1" customFormat="1" ht="12.65" customHeight="1">
      <c r="A170" s="6" t="s">
        <v>271</v>
      </c>
      <c r="B170" s="26"/>
      <c r="C170" s="220" t="s">
        <v>201</v>
      </c>
      <c r="D170" s="150">
        <v>1.01</v>
      </c>
      <c r="E170" s="217" t="s">
        <v>201</v>
      </c>
      <c r="F170" s="150">
        <v>0.83</v>
      </c>
      <c r="G170" s="150">
        <v>1.04</v>
      </c>
    </row>
    <row r="171" spans="1:7" s="1" customFormat="1" ht="12.65" customHeight="1">
      <c r="A171" s="6" t="s">
        <v>0</v>
      </c>
      <c r="B171" s="26"/>
      <c r="C171" s="220" t="s">
        <v>201</v>
      </c>
      <c r="D171" s="150">
        <v>1.04</v>
      </c>
      <c r="E171" s="217" t="s">
        <v>201</v>
      </c>
      <c r="F171" s="150">
        <v>0.86</v>
      </c>
      <c r="G171" s="150">
        <v>1.05</v>
      </c>
    </row>
    <row r="172" spans="1:7" s="1" customFormat="1" ht="12.65" customHeight="1">
      <c r="A172" s="45" t="s">
        <v>1</v>
      </c>
      <c r="B172" s="26"/>
      <c r="C172" s="220" t="s">
        <v>201</v>
      </c>
      <c r="D172" s="150">
        <v>1.02</v>
      </c>
      <c r="E172" s="217" t="s">
        <v>201</v>
      </c>
      <c r="F172" s="150">
        <v>0.85</v>
      </c>
      <c r="G172" s="150">
        <v>1.07</v>
      </c>
    </row>
    <row r="173" spans="1:7" s="1" customFormat="1" ht="19.5" customHeight="1">
      <c r="A173" s="6" t="s">
        <v>294</v>
      </c>
      <c r="B173" s="26"/>
      <c r="C173" s="220" t="s">
        <v>201</v>
      </c>
      <c r="D173" s="150">
        <v>0.95</v>
      </c>
      <c r="E173" s="217" t="s">
        <v>201</v>
      </c>
      <c r="F173" s="150">
        <v>0.87</v>
      </c>
      <c r="G173" s="150">
        <v>1.08</v>
      </c>
    </row>
    <row r="174" spans="1:7" s="1" customFormat="1" ht="12.65" customHeight="1">
      <c r="A174" s="6" t="s">
        <v>3</v>
      </c>
      <c r="B174" s="26"/>
      <c r="C174" s="220" t="s">
        <v>201</v>
      </c>
      <c r="D174" s="150">
        <v>0.93</v>
      </c>
      <c r="E174" s="217" t="s">
        <v>201</v>
      </c>
      <c r="F174" s="150">
        <v>0.88</v>
      </c>
      <c r="G174" s="150">
        <v>1.0900000000000001</v>
      </c>
    </row>
    <row r="175" spans="1:7" s="1" customFormat="1" ht="12.65" customHeight="1">
      <c r="A175" s="6" t="s">
        <v>4</v>
      </c>
      <c r="B175" s="26"/>
      <c r="C175" s="220" t="s">
        <v>201</v>
      </c>
      <c r="D175" s="150">
        <v>1.01</v>
      </c>
      <c r="E175" s="217" t="s">
        <v>201</v>
      </c>
      <c r="F175" s="150">
        <v>0.88</v>
      </c>
      <c r="G175" s="150">
        <v>1.1000000000000001</v>
      </c>
    </row>
    <row r="176" spans="1:7" s="1" customFormat="1" ht="12.65" customHeight="1">
      <c r="A176" s="6" t="s">
        <v>5</v>
      </c>
      <c r="B176" s="26"/>
      <c r="C176" s="220" t="s">
        <v>201</v>
      </c>
      <c r="D176" s="150">
        <v>1.06</v>
      </c>
      <c r="E176" s="217" t="s">
        <v>201</v>
      </c>
      <c r="F176" s="150">
        <v>0.89</v>
      </c>
      <c r="G176" s="150">
        <v>1.1000000000000001</v>
      </c>
    </row>
    <row r="177" spans="1:7" s="1" customFormat="1" ht="12.65" customHeight="1">
      <c r="A177" s="6" t="s">
        <v>6</v>
      </c>
      <c r="B177" s="26"/>
      <c r="C177" s="220" t="s">
        <v>201</v>
      </c>
      <c r="D177" s="150">
        <v>1.1000000000000001</v>
      </c>
      <c r="E177" s="217" t="s">
        <v>201</v>
      </c>
      <c r="F177" s="150">
        <v>0.89</v>
      </c>
      <c r="G177" s="150">
        <v>1.1000000000000001</v>
      </c>
    </row>
    <row r="178" spans="1:7" s="1" customFormat="1" ht="12.65" customHeight="1">
      <c r="A178" s="6" t="s">
        <v>7</v>
      </c>
      <c r="B178" s="26"/>
      <c r="C178" s="220" t="s">
        <v>201</v>
      </c>
      <c r="D178" s="150">
        <v>1.1299999999999999</v>
      </c>
      <c r="E178" s="217" t="s">
        <v>201</v>
      </c>
      <c r="F178" s="150">
        <v>0.9</v>
      </c>
      <c r="G178" s="150">
        <v>1.0900000000000001</v>
      </c>
    </row>
    <row r="179" spans="1:7" s="1" customFormat="1" ht="12.65" customHeight="1">
      <c r="A179" s="6" t="s">
        <v>10</v>
      </c>
      <c r="B179" s="26"/>
      <c r="C179" s="220" t="s">
        <v>201</v>
      </c>
      <c r="D179" s="150">
        <v>1.1499999999999999</v>
      </c>
      <c r="E179" s="217" t="s">
        <v>201</v>
      </c>
      <c r="F179" s="150">
        <v>0.91</v>
      </c>
      <c r="G179" s="150">
        <v>1.1000000000000001</v>
      </c>
    </row>
    <row r="180" spans="1:7" s="1" customFormat="1" ht="12.65" customHeight="1">
      <c r="A180" s="6" t="s">
        <v>8</v>
      </c>
      <c r="B180" s="26"/>
      <c r="C180" s="220" t="s">
        <v>201</v>
      </c>
      <c r="D180" s="150">
        <v>1.2</v>
      </c>
      <c r="E180" s="217" t="s">
        <v>201</v>
      </c>
      <c r="F180" s="150">
        <v>0.92</v>
      </c>
      <c r="G180" s="150">
        <v>1.1200000000000001</v>
      </c>
    </row>
    <row r="181" spans="1:7" s="1" customFormat="1" ht="12.65" customHeight="1">
      <c r="A181" s="6" t="s">
        <v>9</v>
      </c>
      <c r="B181" s="26"/>
      <c r="C181" s="220" t="s">
        <v>201</v>
      </c>
      <c r="D181" s="150">
        <v>1.29</v>
      </c>
      <c r="E181" s="217" t="s">
        <v>201</v>
      </c>
      <c r="F181" s="150">
        <v>0.96</v>
      </c>
      <c r="G181" s="150">
        <v>1.1499999999999999</v>
      </c>
    </row>
    <row r="182" spans="1:7" s="1" customFormat="1" ht="12.65" customHeight="1">
      <c r="A182" s="6" t="s">
        <v>297</v>
      </c>
      <c r="B182" s="26"/>
      <c r="C182" s="220" t="s">
        <v>201</v>
      </c>
      <c r="D182" s="150">
        <v>1.36</v>
      </c>
      <c r="E182" s="217" t="s">
        <v>201</v>
      </c>
      <c r="F182" s="150">
        <v>0.94</v>
      </c>
      <c r="G182" s="150">
        <v>1.1399999999999999</v>
      </c>
    </row>
    <row r="183" spans="1:7" s="1" customFormat="1" ht="12.65" customHeight="1">
      <c r="A183" s="6" t="s">
        <v>0</v>
      </c>
      <c r="B183" s="26"/>
      <c r="C183" s="220" t="s">
        <v>201</v>
      </c>
      <c r="D183" s="150">
        <v>1.34</v>
      </c>
      <c r="E183" s="217" t="s">
        <v>201</v>
      </c>
      <c r="F183" s="150">
        <v>0.94</v>
      </c>
      <c r="G183" s="150">
        <v>1.1499999999999999</v>
      </c>
    </row>
    <row r="184" spans="1:7" s="1" customFormat="1" ht="12.65" customHeight="1">
      <c r="A184" s="45" t="s">
        <v>1</v>
      </c>
      <c r="B184" s="26"/>
      <c r="C184" s="220" t="s">
        <v>201</v>
      </c>
      <c r="D184" s="150">
        <v>1.32</v>
      </c>
      <c r="E184" s="217" t="s">
        <v>201</v>
      </c>
      <c r="F184" s="150">
        <v>0.96</v>
      </c>
      <c r="G184" s="150">
        <v>1.1599999999999999</v>
      </c>
    </row>
    <row r="185" spans="1:7" s="1" customFormat="1" ht="19.5" customHeight="1">
      <c r="A185" s="6" t="s">
        <v>301</v>
      </c>
      <c r="B185" s="26"/>
      <c r="C185" s="220" t="s">
        <v>201</v>
      </c>
      <c r="D185" s="150">
        <v>1.17</v>
      </c>
      <c r="E185" s="217" t="s">
        <v>201</v>
      </c>
      <c r="F185" s="150">
        <v>0.96</v>
      </c>
      <c r="G185" s="150">
        <v>1.17</v>
      </c>
    </row>
    <row r="186" spans="1:7" s="1" customFormat="1" ht="12.65" customHeight="1">
      <c r="A186" s="6" t="s">
        <v>3</v>
      </c>
      <c r="B186" s="26"/>
      <c r="C186" s="220" t="s">
        <v>201</v>
      </c>
      <c r="D186" s="150">
        <v>1.1299999999999999</v>
      </c>
      <c r="E186" s="217" t="s">
        <v>201</v>
      </c>
      <c r="F186" s="150">
        <v>0.97</v>
      </c>
      <c r="G186" s="150">
        <v>1.18</v>
      </c>
    </row>
    <row r="187" spans="1:7" s="1" customFormat="1" ht="12.65" customHeight="1">
      <c r="A187" s="6" t="s">
        <v>4</v>
      </c>
      <c r="B187" s="26"/>
      <c r="C187" s="220" t="s">
        <v>201</v>
      </c>
      <c r="D187" s="150">
        <v>1.1499999999999999</v>
      </c>
      <c r="E187" s="217" t="s">
        <v>201</v>
      </c>
      <c r="F187" s="150">
        <v>0.97</v>
      </c>
      <c r="G187" s="150">
        <v>1.19</v>
      </c>
    </row>
    <row r="188" spans="1:7" s="1" customFormat="1" ht="12.65" customHeight="1">
      <c r="A188" s="6" t="s">
        <v>5</v>
      </c>
      <c r="B188" s="26"/>
      <c r="C188" s="220" t="s">
        <v>201</v>
      </c>
      <c r="D188" s="150">
        <v>1.22</v>
      </c>
      <c r="E188" s="217" t="s">
        <v>201</v>
      </c>
      <c r="F188" s="150">
        <v>0.98</v>
      </c>
      <c r="G188" s="150">
        <v>1.21</v>
      </c>
    </row>
    <row r="189" spans="1:7" s="1" customFormat="1" ht="12.65" customHeight="1">
      <c r="A189" s="6" t="s">
        <v>6</v>
      </c>
      <c r="B189" s="26"/>
      <c r="C189" s="220" t="s">
        <v>201</v>
      </c>
      <c r="D189" s="150">
        <v>1.26</v>
      </c>
      <c r="E189" s="217" t="s">
        <v>201</v>
      </c>
      <c r="F189" s="150">
        <v>1</v>
      </c>
      <c r="G189" s="150">
        <v>1.22</v>
      </c>
    </row>
    <row r="190" spans="1:7" s="1" customFormat="1" ht="12.65" customHeight="1">
      <c r="A190" s="6" t="s">
        <v>7</v>
      </c>
      <c r="B190" s="26"/>
      <c r="C190" s="220" t="s">
        <v>201</v>
      </c>
      <c r="D190" s="150">
        <v>1.31</v>
      </c>
      <c r="E190" s="217" t="s">
        <v>201</v>
      </c>
      <c r="F190" s="150">
        <v>1.01</v>
      </c>
      <c r="G190" s="150">
        <v>1.23</v>
      </c>
    </row>
    <row r="191" spans="1:7" s="1" customFormat="1" ht="12.65" customHeight="1">
      <c r="A191" s="6" t="s">
        <v>10</v>
      </c>
      <c r="B191" s="26"/>
      <c r="C191" s="220" t="s">
        <v>201</v>
      </c>
      <c r="D191" s="150">
        <v>1.39</v>
      </c>
      <c r="E191" s="217" t="s">
        <v>201</v>
      </c>
      <c r="F191" s="150">
        <v>1.02</v>
      </c>
      <c r="G191" s="150">
        <v>1.24</v>
      </c>
    </row>
    <row r="192" spans="1:7" s="1" customFormat="1" ht="12.65" customHeight="1">
      <c r="A192" s="6" t="s">
        <v>8</v>
      </c>
      <c r="B192" s="26"/>
      <c r="C192" s="220" t="s">
        <v>201</v>
      </c>
      <c r="D192" s="150">
        <v>1.44</v>
      </c>
      <c r="E192" s="217" t="s">
        <v>201</v>
      </c>
      <c r="F192" s="150">
        <v>1.03</v>
      </c>
      <c r="G192" s="150">
        <v>1.26</v>
      </c>
    </row>
    <row r="193" spans="1:7" s="1" customFormat="1" ht="12.65" customHeight="1">
      <c r="A193" s="6" t="s">
        <v>9</v>
      </c>
      <c r="B193" s="26"/>
      <c r="C193" s="220" t="s">
        <v>201</v>
      </c>
      <c r="D193" s="150">
        <v>1.49</v>
      </c>
      <c r="E193" s="217" t="s">
        <v>201</v>
      </c>
      <c r="F193" s="218">
        <v>1.04</v>
      </c>
      <c r="G193" s="150">
        <v>1.27</v>
      </c>
    </row>
    <row r="194" spans="1:7" s="1" customFormat="1" ht="12.65" customHeight="1">
      <c r="A194" s="6" t="s">
        <v>302</v>
      </c>
      <c r="B194" s="26"/>
      <c r="C194" s="220" t="s">
        <v>201</v>
      </c>
      <c r="D194" s="150">
        <v>1.5</v>
      </c>
      <c r="E194" s="217" t="s">
        <v>201</v>
      </c>
      <c r="F194" s="150">
        <v>1.05</v>
      </c>
      <c r="G194" s="150">
        <v>1.28</v>
      </c>
    </row>
    <row r="195" spans="1:7" s="1" customFormat="1" ht="12.65" customHeight="1">
      <c r="A195" s="6" t="s">
        <v>0</v>
      </c>
      <c r="B195" s="26"/>
      <c r="C195" s="220" t="s">
        <v>201</v>
      </c>
      <c r="D195" s="150">
        <v>1.44</v>
      </c>
      <c r="E195" s="217" t="s">
        <v>201</v>
      </c>
      <c r="F195" s="150">
        <v>1.06</v>
      </c>
      <c r="G195" s="150">
        <v>1.28</v>
      </c>
    </row>
    <row r="196" spans="1:7" s="1" customFormat="1" ht="12.65" customHeight="1">
      <c r="A196" s="6" t="s">
        <v>1</v>
      </c>
      <c r="B196" s="26"/>
      <c r="C196" s="220" t="s">
        <v>201</v>
      </c>
      <c r="D196" s="150">
        <v>1.43</v>
      </c>
      <c r="E196" s="217" t="s">
        <v>201</v>
      </c>
      <c r="F196" s="150">
        <v>1.08</v>
      </c>
      <c r="G196" s="150">
        <v>1.3</v>
      </c>
    </row>
    <row r="197" spans="1:7" s="1" customFormat="1" ht="21.75" customHeight="1">
      <c r="A197" s="6" t="s">
        <v>2</v>
      </c>
      <c r="B197" s="26"/>
      <c r="C197" s="220" t="s">
        <v>201</v>
      </c>
      <c r="D197" s="150">
        <v>1.32</v>
      </c>
      <c r="E197" s="217" t="s">
        <v>333</v>
      </c>
      <c r="F197" s="150">
        <v>1.1200000000000001</v>
      </c>
      <c r="G197" s="150">
        <v>1.34</v>
      </c>
    </row>
    <row r="198" spans="1:7" s="1" customFormat="1" ht="12.65" customHeight="1">
      <c r="A198" s="6" t="s">
        <v>3</v>
      </c>
      <c r="B198" s="26"/>
      <c r="C198" s="220" t="s">
        <v>201</v>
      </c>
      <c r="D198" s="150">
        <v>1.28</v>
      </c>
      <c r="E198" s="217" t="s">
        <v>333</v>
      </c>
      <c r="F198" s="150">
        <v>1.1399999999999999</v>
      </c>
      <c r="G198" s="150">
        <v>1.36</v>
      </c>
    </row>
    <row r="199" spans="1:7" s="1" customFormat="1" ht="12.65" customHeight="1">
      <c r="A199" s="6" t="s">
        <v>4</v>
      </c>
      <c r="B199" s="26"/>
      <c r="C199" s="220" t="s">
        <v>201</v>
      </c>
      <c r="D199" s="150">
        <v>1.29</v>
      </c>
      <c r="E199" s="217" t="s">
        <v>333</v>
      </c>
      <c r="F199" s="150">
        <v>1.1499999999999999</v>
      </c>
      <c r="G199" s="150">
        <v>1.37</v>
      </c>
    </row>
    <row r="200" spans="1:7" s="1" customFormat="1" ht="12.65" customHeight="1">
      <c r="A200" s="6" t="s">
        <v>5</v>
      </c>
      <c r="B200" s="26"/>
      <c r="C200" s="220" t="s">
        <v>201</v>
      </c>
      <c r="D200" s="150">
        <v>1.37</v>
      </c>
      <c r="E200" s="217" t="s">
        <v>201</v>
      </c>
      <c r="F200" s="150">
        <v>1.1599999999999999</v>
      </c>
      <c r="G200" s="150">
        <v>1.37</v>
      </c>
    </row>
    <row r="201" spans="1:7" s="1" customFormat="1">
      <c r="A201" s="6" t="s">
        <v>6</v>
      </c>
      <c r="B201" s="26"/>
      <c r="C201" s="220" t="s">
        <v>201</v>
      </c>
      <c r="D201" s="150">
        <v>1.39</v>
      </c>
      <c r="E201" s="217" t="s">
        <v>201</v>
      </c>
      <c r="F201" s="150">
        <v>1.1499999999999999</v>
      </c>
      <c r="G201" s="150">
        <v>1.37</v>
      </c>
    </row>
    <row r="202" spans="1:7" ht="12.75" customHeight="1">
      <c r="A202" s="6" t="s">
        <v>7</v>
      </c>
      <c r="B202" s="26"/>
      <c r="C202" s="220" t="s">
        <v>201</v>
      </c>
      <c r="D202" s="150">
        <v>1.48</v>
      </c>
      <c r="E202" s="217" t="s">
        <v>201</v>
      </c>
      <c r="F202" s="150">
        <v>1.1399999999999999</v>
      </c>
      <c r="G202" s="150">
        <v>1.38</v>
      </c>
    </row>
    <row r="203" spans="1:7" ht="12.75" customHeight="1">
      <c r="A203" s="6" t="s">
        <v>10</v>
      </c>
      <c r="B203" s="26"/>
      <c r="C203" s="220" t="s">
        <v>201</v>
      </c>
      <c r="D203" s="150">
        <v>1.54</v>
      </c>
      <c r="E203" s="217" t="s">
        <v>201</v>
      </c>
      <c r="F203" s="150">
        <v>1.17</v>
      </c>
      <c r="G203" s="150">
        <v>1.4</v>
      </c>
    </row>
    <row r="204" spans="1:7">
      <c r="A204" s="6" t="s">
        <v>8</v>
      </c>
      <c r="B204" s="26"/>
      <c r="C204" s="220" t="s">
        <v>201</v>
      </c>
      <c r="D204" s="150">
        <v>1.55</v>
      </c>
      <c r="E204" s="217" t="s">
        <v>201</v>
      </c>
      <c r="F204" s="150">
        <v>1.18</v>
      </c>
      <c r="G204" s="150">
        <v>1.41</v>
      </c>
    </row>
    <row r="205" spans="1:7">
      <c r="A205" s="6" t="s">
        <v>9</v>
      </c>
      <c r="B205" s="26"/>
      <c r="C205" s="220" t="s">
        <v>201</v>
      </c>
      <c r="D205" s="150">
        <v>1.55</v>
      </c>
      <c r="E205" s="217" t="s">
        <v>201</v>
      </c>
      <c r="F205" s="150">
        <v>1.19</v>
      </c>
      <c r="G205" s="150">
        <v>1.43</v>
      </c>
    </row>
    <row r="206" spans="1:7">
      <c r="A206" s="6" t="s">
        <v>359</v>
      </c>
      <c r="B206" s="26"/>
      <c r="C206" s="220" t="s">
        <v>201</v>
      </c>
      <c r="D206" s="150">
        <v>1.61</v>
      </c>
      <c r="E206" s="217" t="s">
        <v>201</v>
      </c>
      <c r="F206" s="150">
        <v>1.2</v>
      </c>
      <c r="G206" s="150">
        <v>1.43</v>
      </c>
    </row>
    <row r="207" spans="1:7">
      <c r="A207" s="6" t="s">
        <v>0</v>
      </c>
      <c r="B207" s="26"/>
      <c r="C207" s="220" t="s">
        <v>201</v>
      </c>
      <c r="D207" s="150">
        <v>1.62</v>
      </c>
      <c r="E207" s="217" t="s">
        <v>201</v>
      </c>
      <c r="F207" s="150">
        <v>1.22</v>
      </c>
      <c r="G207" s="150">
        <v>1.43</v>
      </c>
    </row>
    <row r="208" spans="1:7">
      <c r="A208" s="6" t="s">
        <v>1</v>
      </c>
      <c r="B208" s="26"/>
      <c r="C208" s="220" t="s">
        <v>201</v>
      </c>
      <c r="D208" s="150">
        <v>1.53</v>
      </c>
      <c r="E208" s="217" t="s">
        <v>201</v>
      </c>
      <c r="F208" s="150">
        <v>1.23</v>
      </c>
      <c r="G208" s="150">
        <v>1.45</v>
      </c>
    </row>
    <row r="209" spans="1:7" s="1" customFormat="1" ht="21.75" customHeight="1">
      <c r="A209" s="6" t="s">
        <v>2</v>
      </c>
      <c r="B209" s="26"/>
      <c r="C209" s="220" t="s">
        <v>201</v>
      </c>
      <c r="D209" s="150">
        <v>1.41</v>
      </c>
      <c r="E209" s="217" t="s">
        <v>202</v>
      </c>
      <c r="F209" s="150">
        <v>1.26</v>
      </c>
      <c r="G209" s="150">
        <v>1.48</v>
      </c>
    </row>
    <row r="210" spans="1:7" s="1" customFormat="1" ht="12.65" customHeight="1">
      <c r="A210" s="6" t="s">
        <v>3</v>
      </c>
      <c r="B210" s="26"/>
      <c r="C210" s="220" t="s">
        <v>201</v>
      </c>
      <c r="D210" s="150">
        <v>1.38</v>
      </c>
      <c r="E210" s="217" t="s">
        <v>202</v>
      </c>
      <c r="F210" s="150">
        <v>1.27</v>
      </c>
      <c r="G210" s="150">
        <v>1.49</v>
      </c>
    </row>
    <row r="211" spans="1:7" s="1" customFormat="1" ht="12.65" customHeight="1">
      <c r="A211" s="6" t="s">
        <v>4</v>
      </c>
      <c r="B211" s="26"/>
      <c r="C211" s="220" t="s">
        <v>201</v>
      </c>
      <c r="D211" s="241">
        <v>1.44</v>
      </c>
      <c r="E211" s="240" t="s">
        <v>202</v>
      </c>
      <c r="F211" s="241">
        <v>1.3</v>
      </c>
      <c r="G211" s="241">
        <v>1.51</v>
      </c>
    </row>
    <row r="212" spans="1:7" s="1" customFormat="1" ht="12.65" customHeight="1">
      <c r="A212" s="6" t="s">
        <v>5</v>
      </c>
      <c r="B212" s="26"/>
      <c r="C212" s="220" t="s">
        <v>201</v>
      </c>
      <c r="D212" s="150">
        <v>1.51</v>
      </c>
      <c r="E212" s="217" t="s">
        <v>201</v>
      </c>
      <c r="F212" s="150">
        <v>1.3</v>
      </c>
      <c r="G212" s="150">
        <v>1.52</v>
      </c>
    </row>
    <row r="213" spans="1:7" s="1" customFormat="1">
      <c r="A213" s="6" t="s">
        <v>6</v>
      </c>
      <c r="B213" s="26"/>
      <c r="C213" s="220" t="s">
        <v>201</v>
      </c>
      <c r="D213" s="150">
        <v>1.61</v>
      </c>
      <c r="E213" s="217" t="s">
        <v>201</v>
      </c>
      <c r="F213" s="150">
        <v>1.32</v>
      </c>
      <c r="G213" s="150">
        <v>1.52</v>
      </c>
    </row>
    <row r="214" spans="1:7" ht="12.75" customHeight="1">
      <c r="A214" s="6" t="s">
        <v>7</v>
      </c>
      <c r="B214" s="26"/>
      <c r="C214" s="220" t="s">
        <v>201</v>
      </c>
      <c r="D214" s="150">
        <v>1.64</v>
      </c>
      <c r="E214" s="217" t="s">
        <v>201</v>
      </c>
      <c r="F214" s="150">
        <v>1.3</v>
      </c>
      <c r="G214" s="150">
        <v>1.52</v>
      </c>
    </row>
    <row r="215" spans="1:7" ht="12.75" customHeight="1">
      <c r="A215" s="6" t="s">
        <v>10</v>
      </c>
      <c r="B215" s="26"/>
      <c r="C215" s="220" t="s">
        <v>201</v>
      </c>
      <c r="D215" s="150">
        <v>1.7</v>
      </c>
      <c r="E215" s="217" t="s">
        <v>201</v>
      </c>
      <c r="F215" s="150">
        <v>1.31</v>
      </c>
      <c r="G215" s="150">
        <v>1.55</v>
      </c>
    </row>
    <row r="216" spans="1:7">
      <c r="A216" s="6" t="s">
        <v>8</v>
      </c>
      <c r="B216" s="26"/>
      <c r="C216" s="220" t="s">
        <v>201</v>
      </c>
      <c r="D216" s="150">
        <v>1.66</v>
      </c>
      <c r="E216" s="217" t="s">
        <v>201</v>
      </c>
      <c r="F216" s="150">
        <v>1.34</v>
      </c>
      <c r="G216" s="150">
        <v>1.56</v>
      </c>
    </row>
    <row r="217" spans="1:7">
      <c r="A217" s="6" t="s">
        <v>9</v>
      </c>
      <c r="B217" s="26"/>
      <c r="C217" s="220" t="s">
        <v>201</v>
      </c>
      <c r="D217" s="150">
        <v>1.77</v>
      </c>
      <c r="E217" s="217" t="s">
        <v>201</v>
      </c>
      <c r="F217" s="150">
        <v>1.36</v>
      </c>
      <c r="G217" s="150">
        <v>1.59</v>
      </c>
    </row>
    <row r="218" spans="1:7">
      <c r="A218" s="6" t="s">
        <v>366</v>
      </c>
      <c r="B218" s="26"/>
      <c r="C218" s="220" t="s">
        <v>201</v>
      </c>
      <c r="D218" s="150">
        <v>1.81</v>
      </c>
      <c r="E218" s="217" t="s">
        <v>201</v>
      </c>
      <c r="F218" s="150">
        <v>1.36</v>
      </c>
      <c r="G218" s="150">
        <v>1.59</v>
      </c>
    </row>
    <row r="219" spans="1:7">
      <c r="A219" s="6" t="s">
        <v>0</v>
      </c>
      <c r="B219" s="26"/>
      <c r="C219" s="220" t="s">
        <v>201</v>
      </c>
      <c r="D219" s="150">
        <v>1.84</v>
      </c>
      <c r="E219" s="217" t="s">
        <v>201</v>
      </c>
      <c r="F219" s="150">
        <v>1.38</v>
      </c>
      <c r="G219" s="150">
        <v>1.58</v>
      </c>
    </row>
    <row r="220" spans="1:7">
      <c r="A220" s="6" t="s">
        <v>1</v>
      </c>
      <c r="B220" s="26"/>
      <c r="C220" s="220" t="s">
        <v>201</v>
      </c>
      <c r="D220" s="150">
        <v>1.8</v>
      </c>
      <c r="E220" s="217" t="s">
        <v>201</v>
      </c>
      <c r="F220" s="150">
        <v>1.38</v>
      </c>
      <c r="G220" s="150">
        <v>1.59</v>
      </c>
    </row>
    <row r="221" spans="1:7" s="1" customFormat="1" ht="21.75" customHeight="1">
      <c r="A221" s="6" t="s">
        <v>2</v>
      </c>
      <c r="B221" s="26"/>
      <c r="C221" s="220" t="s">
        <v>201</v>
      </c>
      <c r="D221" s="150">
        <v>1.69</v>
      </c>
      <c r="E221" s="217" t="s">
        <v>202</v>
      </c>
      <c r="F221" s="150">
        <v>1.38</v>
      </c>
      <c r="G221" s="150">
        <v>1.59</v>
      </c>
    </row>
    <row r="222" spans="1:7" s="1" customFormat="1" ht="12.65" customHeight="1">
      <c r="A222" s="6" t="s">
        <v>3</v>
      </c>
      <c r="B222" s="26"/>
      <c r="C222" s="220" t="s">
        <v>201</v>
      </c>
      <c r="D222" s="150">
        <v>1.64</v>
      </c>
      <c r="E222" s="217" t="s">
        <v>202</v>
      </c>
      <c r="F222" s="150">
        <v>1.39</v>
      </c>
      <c r="G222" s="150">
        <v>1.6</v>
      </c>
    </row>
    <row r="223" spans="1:7" s="1" customFormat="1" ht="12.65" customHeight="1">
      <c r="A223" s="6" t="s">
        <v>4</v>
      </c>
      <c r="B223" s="26"/>
      <c r="C223" s="220" t="s">
        <v>402</v>
      </c>
      <c r="D223" s="150">
        <v>1.64</v>
      </c>
      <c r="E223" s="240" t="s">
        <v>202</v>
      </c>
      <c r="F223" s="241">
        <v>1.43</v>
      </c>
      <c r="G223" s="241">
        <v>1.62</v>
      </c>
    </row>
    <row r="224" spans="1:7" s="1" customFormat="1" ht="12.65" customHeight="1">
      <c r="A224" s="6" t="s">
        <v>5</v>
      </c>
      <c r="B224" s="26"/>
      <c r="C224" s="220" t="s">
        <v>201</v>
      </c>
      <c r="D224" s="150">
        <v>1.73</v>
      </c>
      <c r="E224" s="217" t="s">
        <v>201</v>
      </c>
      <c r="F224" s="150">
        <v>1.45</v>
      </c>
      <c r="G224" s="150">
        <v>1.63</v>
      </c>
    </row>
    <row r="225" spans="1:7" s="1" customFormat="1">
      <c r="A225" s="6" t="s">
        <v>6</v>
      </c>
      <c r="B225" s="26"/>
      <c r="C225" s="220" t="s">
        <v>201</v>
      </c>
      <c r="D225" s="150">
        <v>1.77</v>
      </c>
      <c r="E225" s="217" t="s">
        <v>201</v>
      </c>
      <c r="F225" s="150">
        <v>1.46</v>
      </c>
      <c r="G225" s="150">
        <v>1.63</v>
      </c>
    </row>
    <row r="226" spans="1:7" ht="12.75" customHeight="1">
      <c r="A226" s="6" t="s">
        <v>7</v>
      </c>
      <c r="B226" s="26"/>
      <c r="C226" s="220" t="s">
        <v>201</v>
      </c>
      <c r="D226" s="150">
        <v>1.84</v>
      </c>
      <c r="E226" s="217" t="s">
        <v>201</v>
      </c>
      <c r="F226" s="150">
        <v>1.49</v>
      </c>
      <c r="G226" s="150">
        <v>1.64</v>
      </c>
    </row>
    <row r="227" spans="1:7" ht="12.75" customHeight="1">
      <c r="A227" s="6" t="s">
        <v>10</v>
      </c>
      <c r="B227" s="26"/>
      <c r="C227" s="220" t="s">
        <v>201</v>
      </c>
      <c r="D227" s="150">
        <v>1.94</v>
      </c>
      <c r="E227" s="217" t="s">
        <v>201</v>
      </c>
      <c r="F227" s="150">
        <v>1.48</v>
      </c>
      <c r="G227" s="150">
        <v>1.62</v>
      </c>
    </row>
    <row r="228" spans="1:7">
      <c r="A228" s="6" t="s">
        <v>8</v>
      </c>
      <c r="B228" s="26"/>
      <c r="C228" s="220" t="s">
        <v>201</v>
      </c>
      <c r="D228" s="150">
        <v>1.98</v>
      </c>
      <c r="E228" s="217" t="s">
        <v>201</v>
      </c>
      <c r="F228" s="150">
        <v>1.47</v>
      </c>
      <c r="G228" s="150">
        <v>1.63</v>
      </c>
    </row>
    <row r="229" spans="1:7">
      <c r="A229" s="6" t="s">
        <v>9</v>
      </c>
      <c r="B229" s="26"/>
      <c r="C229" s="220" t="s">
        <v>201</v>
      </c>
      <c r="D229" s="150">
        <v>2.06</v>
      </c>
      <c r="E229" s="217" t="s">
        <v>201</v>
      </c>
      <c r="F229" s="150">
        <v>1.48</v>
      </c>
      <c r="G229" s="150">
        <v>1.63</v>
      </c>
    </row>
    <row r="230" spans="1:7">
      <c r="A230" s="6" t="s">
        <v>398</v>
      </c>
      <c r="B230" s="26"/>
      <c r="C230" s="220" t="s">
        <v>201</v>
      </c>
      <c r="D230" s="150">
        <v>1.99</v>
      </c>
      <c r="E230" s="217" t="s">
        <v>201</v>
      </c>
      <c r="F230" s="150">
        <v>1.45</v>
      </c>
      <c r="G230" s="150">
        <v>1.63</v>
      </c>
    </row>
    <row r="231" spans="1:7">
      <c r="A231" s="6" t="s">
        <v>0</v>
      </c>
      <c r="B231" s="26"/>
      <c r="C231" s="220" t="s">
        <v>201</v>
      </c>
      <c r="D231" s="150">
        <v>2.02</v>
      </c>
      <c r="E231" s="217" t="s">
        <v>201</v>
      </c>
      <c r="F231" s="150">
        <v>1.45</v>
      </c>
      <c r="G231" s="150">
        <v>1.63</v>
      </c>
    </row>
    <row r="232" spans="1:7">
      <c r="A232" s="6" t="s">
        <v>1</v>
      </c>
      <c r="B232" s="26"/>
      <c r="C232" s="220" t="s">
        <v>201</v>
      </c>
      <c r="D232" s="150">
        <v>1.91</v>
      </c>
      <c r="E232" s="217" t="s">
        <v>201</v>
      </c>
      <c r="F232" s="150">
        <v>1.46</v>
      </c>
      <c r="G232" s="150">
        <v>1.63</v>
      </c>
    </row>
    <row r="233" spans="1:7" s="1" customFormat="1" ht="21.75" customHeight="1">
      <c r="A233" s="6" t="s">
        <v>2</v>
      </c>
      <c r="B233" s="26"/>
      <c r="C233" s="220" t="s">
        <v>201</v>
      </c>
      <c r="D233" s="150">
        <v>1.76</v>
      </c>
      <c r="E233" s="217" t="s">
        <v>202</v>
      </c>
      <c r="F233" s="150">
        <v>1.44</v>
      </c>
      <c r="G233" s="150">
        <v>1.63</v>
      </c>
    </row>
    <row r="234" spans="1:7" s="1" customFormat="1" ht="12.65" customHeight="1">
      <c r="A234" s="6" t="s">
        <v>411</v>
      </c>
      <c r="B234" s="26"/>
      <c r="C234" s="220" t="s">
        <v>201</v>
      </c>
      <c r="D234" s="216">
        <v>1.68</v>
      </c>
      <c r="E234" s="217" t="s">
        <v>202</v>
      </c>
      <c r="F234" s="216">
        <v>1.44</v>
      </c>
      <c r="G234" s="216">
        <v>1.62</v>
      </c>
    </row>
    <row r="235" spans="1:7" s="1" customFormat="1" ht="12.65" customHeight="1">
      <c r="A235" s="6" t="s">
        <v>4</v>
      </c>
      <c r="B235" s="26"/>
      <c r="C235" s="220" t="s">
        <v>402</v>
      </c>
      <c r="D235" s="150">
        <v>1.65</v>
      </c>
      <c r="E235" s="217" t="s">
        <v>202</v>
      </c>
      <c r="F235" s="241">
        <v>1.43</v>
      </c>
      <c r="G235" s="241">
        <v>1.61</v>
      </c>
    </row>
    <row r="236" spans="1:7" s="1" customFormat="1" ht="12.65" customHeight="1">
      <c r="A236" s="6" t="s">
        <v>5</v>
      </c>
      <c r="B236" s="26"/>
      <c r="C236" s="220" t="s">
        <v>201</v>
      </c>
      <c r="D236" s="150">
        <v>1.69</v>
      </c>
      <c r="E236" s="217" t="s">
        <v>202</v>
      </c>
      <c r="F236" s="241">
        <v>1.41</v>
      </c>
      <c r="G236" s="241">
        <v>1.59</v>
      </c>
    </row>
    <row r="237" spans="1:7" s="1" customFormat="1">
      <c r="A237" s="6" t="s">
        <v>6</v>
      </c>
      <c r="B237" s="26"/>
      <c r="C237" s="220" t="s">
        <v>201</v>
      </c>
      <c r="D237" s="150">
        <v>1.68</v>
      </c>
      <c r="E237" s="217" t="s">
        <v>202</v>
      </c>
      <c r="F237" s="241">
        <v>1.41</v>
      </c>
      <c r="G237" s="241">
        <v>1.59</v>
      </c>
    </row>
    <row r="238" spans="1:7" ht="12.75" customHeight="1">
      <c r="A238" s="6" t="s">
        <v>7</v>
      </c>
      <c r="B238" s="26"/>
      <c r="C238" s="220" t="s">
        <v>201</v>
      </c>
      <c r="D238" s="150">
        <v>1.77</v>
      </c>
      <c r="E238" s="217" t="s">
        <v>202</v>
      </c>
      <c r="F238" s="241">
        <v>1.41</v>
      </c>
      <c r="G238" s="241">
        <v>1.57</v>
      </c>
    </row>
    <row r="239" spans="1:7" ht="12.75" customHeight="1">
      <c r="A239" s="6" t="s">
        <v>10</v>
      </c>
      <c r="B239" s="26"/>
      <c r="C239" s="220" t="s">
        <v>201</v>
      </c>
      <c r="D239" s="150">
        <v>1.69</v>
      </c>
      <c r="E239" s="217" t="s">
        <v>202</v>
      </c>
      <c r="F239" s="292">
        <v>1.4</v>
      </c>
      <c r="G239" s="292">
        <v>1.57</v>
      </c>
    </row>
    <row r="240" spans="1:7">
      <c r="A240" s="6" t="s">
        <v>8</v>
      </c>
      <c r="B240" s="26"/>
      <c r="C240" s="220" t="s">
        <v>201</v>
      </c>
      <c r="D240" s="150">
        <v>1.75</v>
      </c>
      <c r="E240" s="217" t="s">
        <v>202</v>
      </c>
      <c r="F240" s="150">
        <v>1.41</v>
      </c>
      <c r="G240" s="150">
        <v>1.57</v>
      </c>
    </row>
    <row r="241" spans="1:7">
      <c r="A241" s="6" t="s">
        <v>9</v>
      </c>
      <c r="B241" s="26"/>
      <c r="C241" s="220" t="s">
        <v>201</v>
      </c>
      <c r="D241" s="150">
        <v>1.79</v>
      </c>
      <c r="E241" s="217" t="s">
        <v>202</v>
      </c>
      <c r="F241" s="150">
        <v>1.4</v>
      </c>
      <c r="G241" s="150">
        <v>1.57</v>
      </c>
    </row>
    <row r="242" spans="1:7">
      <c r="A242" s="6" t="s">
        <v>412</v>
      </c>
      <c r="B242" s="26"/>
      <c r="C242" s="220" t="s">
        <v>201</v>
      </c>
      <c r="D242" s="150">
        <v>1.62</v>
      </c>
      <c r="E242" s="217" t="s">
        <v>202</v>
      </c>
      <c r="F242" s="150">
        <v>1.31</v>
      </c>
      <c r="G242" s="150">
        <v>1.49</v>
      </c>
    </row>
    <row r="243" spans="1:7">
      <c r="A243" s="6" t="s">
        <v>0</v>
      </c>
      <c r="B243" s="26"/>
      <c r="C243" s="220" t="s">
        <v>201</v>
      </c>
      <c r="D243" s="150">
        <v>1.54</v>
      </c>
      <c r="E243" s="217" t="s">
        <v>202</v>
      </c>
      <c r="F243" s="150">
        <v>1.26</v>
      </c>
      <c r="G243" s="150">
        <v>1.45</v>
      </c>
    </row>
    <row r="244" spans="1:7">
      <c r="A244" s="6" t="s">
        <v>1</v>
      </c>
      <c r="B244" s="26"/>
      <c r="C244" s="220" t="s">
        <v>201</v>
      </c>
      <c r="D244" s="150">
        <v>1.44</v>
      </c>
      <c r="E244" s="217" t="s">
        <v>202</v>
      </c>
      <c r="F244" s="150">
        <v>1.21</v>
      </c>
      <c r="G244" s="150">
        <v>1.39</v>
      </c>
    </row>
    <row r="245" spans="1:7" s="1" customFormat="1" ht="21.75" customHeight="1">
      <c r="A245" s="6" t="s">
        <v>2</v>
      </c>
      <c r="B245" s="26"/>
      <c r="C245" s="220" t="s">
        <v>201</v>
      </c>
      <c r="D245" s="150">
        <v>1.34</v>
      </c>
      <c r="E245" s="217" t="s">
        <v>202</v>
      </c>
      <c r="F245" s="150">
        <v>1.1299999999999999</v>
      </c>
      <c r="G245" s="150">
        <v>1.32</v>
      </c>
    </row>
    <row r="246" spans="1:7" s="1" customFormat="1" ht="12.65" customHeight="1">
      <c r="A246" s="6" t="s">
        <v>3</v>
      </c>
      <c r="B246" s="26"/>
      <c r="C246" s="220" t="s">
        <v>201</v>
      </c>
      <c r="D246" s="150">
        <v>1.2</v>
      </c>
      <c r="E246" s="217" t="s">
        <v>202</v>
      </c>
      <c r="F246" s="150">
        <v>1.05</v>
      </c>
      <c r="G246" s="150">
        <v>1.2</v>
      </c>
    </row>
    <row r="247" spans="1:7" s="1" customFormat="1" ht="12.65" customHeight="1">
      <c r="A247" s="6" t="s">
        <v>4</v>
      </c>
      <c r="B247" s="26"/>
      <c r="C247" s="220" t="s">
        <v>202</v>
      </c>
      <c r="D247" s="150">
        <v>1.1499999999999999</v>
      </c>
      <c r="E247" s="217" t="s">
        <v>202</v>
      </c>
      <c r="F247" s="150">
        <v>1.01</v>
      </c>
      <c r="G247" s="150">
        <v>1.1100000000000001</v>
      </c>
    </row>
    <row r="248" spans="1:7" s="1" customFormat="1" ht="12.65" customHeight="1">
      <c r="A248" s="6" t="s">
        <v>5</v>
      </c>
      <c r="B248" s="26"/>
      <c r="C248" s="220" t="s">
        <v>201</v>
      </c>
      <c r="D248" s="150">
        <v>1.1200000000000001</v>
      </c>
      <c r="E248" s="217" t="s">
        <v>201</v>
      </c>
      <c r="F248" s="150">
        <v>0.98</v>
      </c>
      <c r="G248" s="150">
        <v>1.08</v>
      </c>
    </row>
    <row r="249" spans="1:7" s="1" customFormat="1">
      <c r="A249" s="6" t="s">
        <v>6</v>
      </c>
      <c r="B249" s="26"/>
      <c r="C249" s="220" t="s">
        <v>201</v>
      </c>
      <c r="D249" s="150">
        <v>1.07</v>
      </c>
      <c r="E249" s="217" t="s">
        <v>201</v>
      </c>
      <c r="F249" s="150">
        <v>0.93</v>
      </c>
      <c r="G249" s="150">
        <v>1.04</v>
      </c>
    </row>
    <row r="250" spans="1:7" ht="12.75" customHeight="1">
      <c r="A250" s="6" t="s">
        <v>7</v>
      </c>
      <c r="B250" s="26"/>
      <c r="C250" s="220" t="s">
        <v>201</v>
      </c>
      <c r="D250" s="150">
        <v>1.1299999999999999</v>
      </c>
      <c r="E250" s="217" t="s">
        <v>201</v>
      </c>
      <c r="F250" s="150">
        <v>0.93</v>
      </c>
      <c r="G250" s="150">
        <v>1.03</v>
      </c>
    </row>
    <row r="251" spans="1:7" ht="12.75" customHeight="1">
      <c r="A251" s="6" t="s">
        <v>10</v>
      </c>
      <c r="B251" s="26"/>
      <c r="C251" s="220" t="s">
        <v>201</v>
      </c>
      <c r="D251" s="150">
        <v>1.18</v>
      </c>
      <c r="E251" s="217" t="s">
        <v>201</v>
      </c>
      <c r="F251" s="150">
        <v>0.93</v>
      </c>
      <c r="G251" s="150">
        <v>1.04</v>
      </c>
    </row>
    <row r="252" spans="1:7">
      <c r="A252" s="6" t="s">
        <v>8</v>
      </c>
      <c r="B252" s="26"/>
      <c r="C252" s="220" t="s">
        <v>201</v>
      </c>
      <c r="D252" s="150">
        <v>1.21</v>
      </c>
      <c r="E252" s="217" t="s">
        <v>201</v>
      </c>
      <c r="F252" s="150">
        <v>0.93</v>
      </c>
      <c r="G252" s="150">
        <v>1.06</v>
      </c>
    </row>
    <row r="253" spans="1:7">
      <c r="A253" s="6" t="s">
        <v>9</v>
      </c>
      <c r="B253" s="26"/>
      <c r="C253" s="220" t="s">
        <v>201</v>
      </c>
      <c r="D253" s="150">
        <v>1.27</v>
      </c>
      <c r="E253" s="217" t="s">
        <v>201</v>
      </c>
      <c r="F253" s="150">
        <v>0.92</v>
      </c>
      <c r="G253" s="150">
        <v>1.06</v>
      </c>
    </row>
    <row r="254" spans="1:7">
      <c r="A254" s="6" t="s">
        <v>425</v>
      </c>
      <c r="B254" s="26"/>
      <c r="C254" s="220" t="s">
        <v>201</v>
      </c>
      <c r="D254" s="150">
        <v>1.32</v>
      </c>
      <c r="E254" s="217" t="s">
        <v>201</v>
      </c>
      <c r="F254" s="150">
        <v>0.95</v>
      </c>
      <c r="G254" s="150">
        <v>1.1000000000000001</v>
      </c>
    </row>
    <row r="255" spans="1:7">
      <c r="A255" s="6" t="s">
        <v>0</v>
      </c>
      <c r="B255" s="26"/>
      <c r="C255" s="220" t="s">
        <v>201</v>
      </c>
      <c r="D255" s="150">
        <v>1.38</v>
      </c>
      <c r="E255" s="217" t="s">
        <v>201</v>
      </c>
      <c r="F255" s="150">
        <v>0.94</v>
      </c>
      <c r="G255" s="150">
        <v>1.0900000000000001</v>
      </c>
    </row>
    <row r="256" spans="1:7">
      <c r="A256" s="6" t="s">
        <v>1</v>
      </c>
      <c r="B256" s="26"/>
      <c r="C256" s="220" t="s">
        <v>201</v>
      </c>
      <c r="D256" s="150">
        <v>1.32</v>
      </c>
      <c r="E256" s="217" t="s">
        <v>201</v>
      </c>
      <c r="F256" s="150">
        <v>0.94</v>
      </c>
      <c r="G256" s="150">
        <v>1.1000000000000001</v>
      </c>
    </row>
    <row r="257" spans="1:7" s="1" customFormat="1" ht="21.75" customHeight="1">
      <c r="A257" s="6" t="s">
        <v>2</v>
      </c>
      <c r="B257" s="26"/>
      <c r="C257" s="220" t="s">
        <v>201</v>
      </c>
      <c r="D257" s="150">
        <v>1.2</v>
      </c>
      <c r="E257" s="217" t="s">
        <v>202</v>
      </c>
      <c r="F257" s="150">
        <v>0.93</v>
      </c>
      <c r="G257" s="150">
        <v>1.0900000000000001</v>
      </c>
    </row>
    <row r="258" spans="1:7" s="1" customFormat="1" ht="12.65" customHeight="1">
      <c r="A258" s="6" t="s">
        <v>3</v>
      </c>
      <c r="B258" s="26"/>
      <c r="C258" s="220" t="s">
        <v>201</v>
      </c>
      <c r="D258" s="150">
        <v>1.1599999999999999</v>
      </c>
      <c r="E258" s="217" t="s">
        <v>202</v>
      </c>
      <c r="F258" s="150">
        <v>0.94</v>
      </c>
      <c r="G258" s="150">
        <v>1.0900000000000001</v>
      </c>
    </row>
    <row r="259" spans="1:7" s="1" customFormat="1" ht="12.65" customHeight="1">
      <c r="A259" s="6" t="s">
        <v>459</v>
      </c>
      <c r="B259" s="26"/>
      <c r="C259" s="220" t="s">
        <v>201</v>
      </c>
      <c r="D259" s="150">
        <v>1.17</v>
      </c>
      <c r="E259" s="217" t="s">
        <v>202</v>
      </c>
      <c r="F259" s="150">
        <v>0.97</v>
      </c>
      <c r="G259" s="150">
        <v>1.1299999999999999</v>
      </c>
    </row>
    <row r="260" spans="1:7" s="1" customFormat="1" ht="12.65" customHeight="1">
      <c r="A260" s="6" t="s">
        <v>5</v>
      </c>
      <c r="B260" s="26"/>
      <c r="C260" s="220" t="s">
        <v>201</v>
      </c>
      <c r="D260" s="150">
        <v>1.25</v>
      </c>
      <c r="E260" s="217" t="s">
        <v>202</v>
      </c>
      <c r="F260" s="150">
        <v>0.97</v>
      </c>
      <c r="G260" s="150">
        <v>1.1499999999999999</v>
      </c>
    </row>
    <row r="261" spans="1:7" s="1" customFormat="1" ht="12.65" customHeight="1">
      <c r="A261" s="6" t="s">
        <v>6</v>
      </c>
      <c r="B261" s="26"/>
      <c r="C261" s="220" t="s">
        <v>201</v>
      </c>
      <c r="D261" s="150">
        <v>1.22</v>
      </c>
      <c r="E261" s="217" t="s">
        <v>202</v>
      </c>
      <c r="F261" s="150">
        <v>0.94</v>
      </c>
      <c r="G261" s="150">
        <v>1.1399999999999999</v>
      </c>
    </row>
    <row r="262" spans="1:7" s="1" customFormat="1" ht="12.65" customHeight="1">
      <c r="A262" s="6" t="s">
        <v>7</v>
      </c>
      <c r="B262" s="26"/>
      <c r="C262" s="220" t="s">
        <v>201</v>
      </c>
      <c r="D262" s="150">
        <v>1.23</v>
      </c>
      <c r="E262" s="217" t="s">
        <v>202</v>
      </c>
      <c r="F262" s="150">
        <v>0.93</v>
      </c>
      <c r="G262" s="150">
        <v>1.1599999999999999</v>
      </c>
    </row>
    <row r="263" spans="1:7" s="1" customFormat="1" ht="12.65" customHeight="1">
      <c r="A263" s="6" t="s">
        <v>10</v>
      </c>
      <c r="B263" s="26"/>
      <c r="C263" s="220" t="s">
        <v>201</v>
      </c>
      <c r="D263" s="150">
        <v>1.29</v>
      </c>
      <c r="E263" s="217" t="s">
        <v>202</v>
      </c>
      <c r="F263" s="150">
        <v>0.9</v>
      </c>
      <c r="G263" s="150">
        <v>1.1499999999999999</v>
      </c>
    </row>
    <row r="264" spans="1:7" s="1" customFormat="1" ht="12.65" customHeight="1">
      <c r="A264" s="6" t="s">
        <v>8</v>
      </c>
      <c r="B264" s="26"/>
      <c r="C264" s="220" t="s">
        <v>201</v>
      </c>
      <c r="D264" s="150">
        <v>1.28</v>
      </c>
      <c r="E264" s="217" t="s">
        <v>202</v>
      </c>
      <c r="F264" s="150">
        <v>0.91</v>
      </c>
      <c r="G264" s="150">
        <v>1.17</v>
      </c>
    </row>
    <row r="265" spans="1:7" s="1" customFormat="1" ht="12.65" customHeight="1">
      <c r="A265" s="6" t="s">
        <v>9</v>
      </c>
      <c r="B265" s="26"/>
      <c r="C265" s="220" t="s">
        <v>201</v>
      </c>
      <c r="D265" s="150">
        <v>1.32</v>
      </c>
      <c r="E265" s="217" t="s">
        <v>202</v>
      </c>
      <c r="F265" s="150">
        <v>0.91</v>
      </c>
      <c r="G265" s="150">
        <v>1.17</v>
      </c>
    </row>
    <row r="266" spans="1:7" s="1" customFormat="1" ht="12.65" customHeight="1">
      <c r="A266" s="6" t="s">
        <v>478</v>
      </c>
      <c r="B266" s="26"/>
      <c r="C266" s="220" t="s">
        <v>201</v>
      </c>
      <c r="D266" s="150">
        <v>1.33</v>
      </c>
      <c r="E266" s="217" t="s">
        <v>202</v>
      </c>
      <c r="F266" s="150">
        <v>0.94</v>
      </c>
      <c r="G266" s="150">
        <v>1.2</v>
      </c>
    </row>
    <row r="267" spans="1:7" s="1" customFormat="1" ht="12.65" customHeight="1">
      <c r="A267" s="6" t="s">
        <v>484</v>
      </c>
      <c r="B267" s="26"/>
      <c r="C267" s="220" t="s">
        <v>201</v>
      </c>
      <c r="D267" s="150">
        <v>1.36</v>
      </c>
      <c r="E267" s="217" t="s">
        <v>202</v>
      </c>
      <c r="F267" s="150">
        <v>0.96</v>
      </c>
      <c r="G267" s="150">
        <v>1.21</v>
      </c>
    </row>
    <row r="268" spans="1:7" s="1" customFormat="1" ht="12.65" customHeight="1">
      <c r="A268" s="6" t="s">
        <v>255</v>
      </c>
      <c r="B268" s="26"/>
      <c r="C268" s="220" t="s">
        <v>201</v>
      </c>
      <c r="D268" s="150">
        <v>1.32</v>
      </c>
      <c r="E268" s="217" t="s">
        <v>202</v>
      </c>
      <c r="F268" s="150">
        <v>0.96</v>
      </c>
      <c r="G268" s="150">
        <v>1.22</v>
      </c>
    </row>
    <row r="269" spans="1:7" s="1" customFormat="1" ht="12.65" customHeight="1">
      <c r="A269" s="6" t="s">
        <v>249</v>
      </c>
      <c r="B269" s="26"/>
      <c r="C269" s="220" t="s">
        <v>201</v>
      </c>
      <c r="D269" s="150">
        <v>1.23</v>
      </c>
      <c r="E269" s="217" t="s">
        <v>202</v>
      </c>
      <c r="F269" s="150">
        <v>0.97</v>
      </c>
      <c r="G269" s="150">
        <v>1.23</v>
      </c>
    </row>
    <row r="270" spans="1:7" s="1" customFormat="1" ht="12.65" customHeight="1">
      <c r="A270" s="6" t="s">
        <v>250</v>
      </c>
      <c r="B270" s="26"/>
      <c r="C270" s="220" t="s">
        <v>201</v>
      </c>
      <c r="D270" s="150">
        <v>1.21</v>
      </c>
      <c r="E270" s="217" t="s">
        <v>202</v>
      </c>
      <c r="F270" s="150">
        <v>0.99</v>
      </c>
      <c r="G270" s="150">
        <v>1.24</v>
      </c>
    </row>
    <row r="271" spans="1:7" s="1" customFormat="1" ht="12.65" customHeight="1">
      <c r="A271" s="6" t="s">
        <v>231</v>
      </c>
      <c r="B271" s="26"/>
      <c r="C271" s="220" t="s">
        <v>201</v>
      </c>
      <c r="D271" s="150">
        <v>1.24</v>
      </c>
      <c r="E271" s="217" t="s">
        <v>202</v>
      </c>
      <c r="F271" s="150">
        <v>1.02</v>
      </c>
      <c r="G271" s="150">
        <v>1.27</v>
      </c>
    </row>
    <row r="272" spans="1:7" s="1" customFormat="1" ht="12.65" customHeight="1">
      <c r="A272" s="6" t="s">
        <v>232</v>
      </c>
      <c r="B272" s="26"/>
      <c r="C272" s="220" t="s">
        <v>201</v>
      </c>
      <c r="D272" s="150">
        <v>1.31</v>
      </c>
      <c r="E272" s="217" t="s">
        <v>202</v>
      </c>
      <c r="F272" s="150">
        <v>1.02</v>
      </c>
      <c r="G272" s="150">
        <v>1.29</v>
      </c>
    </row>
    <row r="273" spans="1:7" s="1" customFormat="1" ht="12.65" customHeight="1">
      <c r="A273" s="6" t="s">
        <v>233</v>
      </c>
      <c r="B273" s="26"/>
      <c r="C273" s="220" t="s">
        <v>201</v>
      </c>
      <c r="D273" s="150">
        <v>1.34</v>
      </c>
      <c r="E273" s="217" t="s">
        <v>202</v>
      </c>
      <c r="F273" s="150">
        <v>1.05</v>
      </c>
      <c r="G273" s="150">
        <v>1.32</v>
      </c>
    </row>
    <row r="274" spans="1:7" s="1" customFormat="1" ht="12.65" customHeight="1">
      <c r="A274" s="6" t="s">
        <v>234</v>
      </c>
      <c r="B274" s="26"/>
      <c r="C274" s="220" t="s">
        <v>201</v>
      </c>
      <c r="D274" s="150">
        <v>1.44</v>
      </c>
      <c r="E274" s="217" t="s">
        <v>202</v>
      </c>
      <c r="F274" s="150">
        <v>1.04</v>
      </c>
      <c r="G274" s="150">
        <v>1.34</v>
      </c>
    </row>
    <row r="275" spans="1:7" s="1" customFormat="1" ht="12.65" customHeight="1">
      <c r="A275" s="6" t="s">
        <v>235</v>
      </c>
      <c r="B275" s="26"/>
      <c r="C275" s="220" t="s">
        <v>201</v>
      </c>
      <c r="D275" s="150">
        <v>1.46</v>
      </c>
      <c r="E275" s="217" t="s">
        <v>202</v>
      </c>
      <c r="F275" s="150">
        <v>1.07</v>
      </c>
      <c r="G275" s="150">
        <v>1.35</v>
      </c>
    </row>
    <row r="276" spans="1:7" s="1" customFormat="1" ht="12.65" customHeight="1">
      <c r="A276" s="6" t="s">
        <v>236</v>
      </c>
      <c r="B276" s="26"/>
      <c r="C276" s="220" t="s">
        <v>201</v>
      </c>
      <c r="D276" s="150">
        <v>1.5</v>
      </c>
      <c r="E276" s="217" t="s">
        <v>202</v>
      </c>
      <c r="F276" s="150">
        <v>1.07</v>
      </c>
      <c r="G276" s="150">
        <v>1.35</v>
      </c>
    </row>
    <row r="277" spans="1:7" s="1" customFormat="1" ht="12.65" customHeight="1">
      <c r="A277" s="6" t="s">
        <v>1241</v>
      </c>
      <c r="B277" s="26"/>
      <c r="C277" s="220" t="s">
        <v>201</v>
      </c>
      <c r="D277" s="150">
        <v>1.53</v>
      </c>
      <c r="E277" s="217" t="s">
        <v>202</v>
      </c>
      <c r="F277" s="150">
        <v>1.06</v>
      </c>
      <c r="G277" s="150">
        <v>1.35</v>
      </c>
    </row>
    <row r="278" spans="1:7" s="1" customFormat="1" ht="12.65" customHeight="1">
      <c r="A278" s="6" t="s">
        <v>1240</v>
      </c>
      <c r="B278" s="26"/>
      <c r="C278" s="220" t="s">
        <v>201</v>
      </c>
      <c r="D278" s="150">
        <v>1.57</v>
      </c>
      <c r="E278" s="217" t="s">
        <v>202</v>
      </c>
      <c r="F278" s="150">
        <v>1.06</v>
      </c>
      <c r="G278" s="150">
        <v>1.35</v>
      </c>
    </row>
    <row r="279" spans="1:7" s="1" customFormat="1" ht="12.65" customHeight="1">
      <c r="A279" s="6" t="s">
        <v>1255</v>
      </c>
      <c r="B279" s="26"/>
      <c r="C279" s="220" t="s">
        <v>201</v>
      </c>
      <c r="D279" s="150">
        <v>1.53</v>
      </c>
      <c r="E279" s="217" t="s">
        <v>202</v>
      </c>
      <c r="F279" s="150">
        <v>1.02</v>
      </c>
      <c r="G279" s="150">
        <v>1.34</v>
      </c>
    </row>
    <row r="280" spans="1:7" s="1" customFormat="1" ht="12.65" customHeight="1">
      <c r="A280" s="6" t="s">
        <v>1254</v>
      </c>
      <c r="B280" s="26"/>
      <c r="C280" s="220" t="s">
        <v>201</v>
      </c>
      <c r="D280" s="150">
        <v>1.47</v>
      </c>
      <c r="E280" s="217" t="s">
        <v>202</v>
      </c>
      <c r="F280" s="150">
        <v>1.01</v>
      </c>
      <c r="G280" s="150">
        <v>1.32</v>
      </c>
    </row>
    <row r="281" spans="1:7" s="1" customFormat="1" ht="12.65" customHeight="1">
      <c r="A281" s="6" t="s">
        <v>2</v>
      </c>
      <c r="B281" s="26"/>
      <c r="C281" s="220" t="s">
        <v>201</v>
      </c>
      <c r="D281" s="150">
        <v>1.41</v>
      </c>
      <c r="E281" s="217" t="s">
        <v>202</v>
      </c>
      <c r="F281" s="150">
        <v>1.03</v>
      </c>
      <c r="G281" s="150">
        <v>1.32</v>
      </c>
    </row>
    <row r="282" spans="1:7" s="1" customFormat="1" ht="12.65" customHeight="1">
      <c r="A282" s="6" t="s">
        <v>44</v>
      </c>
      <c r="B282" s="26"/>
      <c r="C282" s="220" t="s">
        <v>201</v>
      </c>
      <c r="D282" s="150">
        <v>1.36</v>
      </c>
      <c r="E282" s="217" t="s">
        <v>202</v>
      </c>
      <c r="F282" s="150">
        <v>1.01</v>
      </c>
      <c r="G282" s="150">
        <v>1.31</v>
      </c>
    </row>
    <row r="283" spans="1:7" s="1" customFormat="1" ht="12.65" customHeight="1">
      <c r="A283" s="6" t="s">
        <v>1271</v>
      </c>
      <c r="B283" s="26"/>
      <c r="C283" s="220" t="s">
        <v>201</v>
      </c>
      <c r="D283" s="150">
        <v>1.34</v>
      </c>
      <c r="E283" s="217" t="s">
        <v>202</v>
      </c>
      <c r="F283" s="150">
        <v>1</v>
      </c>
      <c r="G283" s="150">
        <v>1.3</v>
      </c>
    </row>
    <row r="284" spans="1:7" s="1" customFormat="1" ht="12.65" customHeight="1">
      <c r="A284" s="6" t="s">
        <v>5</v>
      </c>
      <c r="B284" s="26"/>
      <c r="C284" s="220" t="s">
        <v>201</v>
      </c>
      <c r="D284" s="150">
        <v>1.4</v>
      </c>
      <c r="E284" s="217" t="s">
        <v>202</v>
      </c>
      <c r="F284" s="150">
        <v>0.99</v>
      </c>
      <c r="G284" s="150">
        <v>1.29</v>
      </c>
    </row>
    <row r="285" spans="1:7" s="1" customFormat="1" ht="12.65" customHeight="1">
      <c r="A285" s="6" t="s">
        <v>1285</v>
      </c>
      <c r="B285" s="26"/>
      <c r="C285" s="220" t="s">
        <v>201</v>
      </c>
      <c r="D285" s="150">
        <v>1.4</v>
      </c>
      <c r="E285" s="217" t="s">
        <v>202</v>
      </c>
      <c r="F285" s="150">
        <v>0.99</v>
      </c>
      <c r="G285" s="150">
        <v>1.29</v>
      </c>
    </row>
    <row r="286" spans="1:7" s="1" customFormat="1" ht="12.65" customHeight="1">
      <c r="A286" s="6" t="s">
        <v>7</v>
      </c>
      <c r="B286" s="26"/>
      <c r="C286" s="220" t="s">
        <v>201</v>
      </c>
      <c r="D286" s="150">
        <v>1.45</v>
      </c>
      <c r="E286" s="217" t="s">
        <v>202</v>
      </c>
      <c r="F286" s="150">
        <v>1.01</v>
      </c>
      <c r="G286" s="150">
        <v>1.29</v>
      </c>
    </row>
    <row r="287" spans="1:7" s="1" customFormat="1" ht="12.65" customHeight="1">
      <c r="A287" s="6" t="s">
        <v>10</v>
      </c>
      <c r="B287" s="26"/>
      <c r="C287" s="220" t="s">
        <v>201</v>
      </c>
      <c r="D287" s="150">
        <v>1.5</v>
      </c>
      <c r="E287" s="217" t="s">
        <v>202</v>
      </c>
      <c r="F287" s="150">
        <v>1.03</v>
      </c>
      <c r="G287" s="150">
        <v>1.3</v>
      </c>
    </row>
    <row r="288" spans="1:7" s="1" customFormat="1" ht="12.65" customHeight="1">
      <c r="A288" s="6" t="s">
        <v>8</v>
      </c>
      <c r="B288" s="26"/>
      <c r="C288" s="220" t="s">
        <v>201</v>
      </c>
      <c r="D288" s="150">
        <v>1.54</v>
      </c>
      <c r="E288" s="217" t="s">
        <v>202</v>
      </c>
      <c r="F288" s="150">
        <v>1.03</v>
      </c>
      <c r="G288" s="150">
        <v>1.28</v>
      </c>
    </row>
    <row r="289" spans="1:7" s="1" customFormat="1" ht="12.65" customHeight="1">
      <c r="A289" s="6" t="s">
        <v>1311</v>
      </c>
      <c r="B289" s="26"/>
      <c r="C289" s="220" t="s">
        <v>201</v>
      </c>
      <c r="D289" s="150">
        <v>1.63</v>
      </c>
      <c r="E289" s="217" t="s">
        <v>202</v>
      </c>
      <c r="F289" s="150">
        <v>1.04</v>
      </c>
      <c r="G289" s="150">
        <v>1.27</v>
      </c>
    </row>
    <row r="290" spans="1:7" s="1" customFormat="1" ht="12.65" customHeight="1">
      <c r="A290" s="6" t="s">
        <v>1314</v>
      </c>
      <c r="B290" s="26"/>
      <c r="C290" s="220" t="s">
        <v>201</v>
      </c>
      <c r="D290" s="150">
        <v>1.62</v>
      </c>
      <c r="E290" s="217" t="s">
        <v>202</v>
      </c>
      <c r="F290" s="150">
        <v>1.02</v>
      </c>
      <c r="G290" s="150">
        <v>1.27</v>
      </c>
    </row>
    <row r="291" spans="1:7" s="1" customFormat="1" ht="12.65" customHeight="1">
      <c r="A291" s="6" t="s">
        <v>1319</v>
      </c>
      <c r="B291" s="26"/>
      <c r="C291" s="220" t="s">
        <v>201</v>
      </c>
      <c r="D291" s="150">
        <v>1.62</v>
      </c>
      <c r="E291" s="217" t="s">
        <v>202</v>
      </c>
      <c r="F291" s="150">
        <v>1.03</v>
      </c>
      <c r="G291" s="150">
        <v>1.26</v>
      </c>
    </row>
    <row r="292" spans="1:7" s="1" customFormat="1" ht="12.65" customHeight="1">
      <c r="A292" s="6" t="s">
        <v>1332</v>
      </c>
      <c r="B292" s="26"/>
      <c r="C292" s="220" t="s">
        <v>201</v>
      </c>
      <c r="D292" s="150">
        <v>1.61</v>
      </c>
      <c r="E292" s="217" t="s">
        <v>202</v>
      </c>
      <c r="F292" s="150">
        <v>1.04</v>
      </c>
      <c r="G292" s="150">
        <v>1.28</v>
      </c>
    </row>
    <row r="293" spans="1:7" s="1" customFormat="1" ht="12.65" customHeight="1">
      <c r="A293" s="6" t="s">
        <v>2</v>
      </c>
      <c r="B293" s="26"/>
      <c r="C293" s="220" t="s">
        <v>201</v>
      </c>
      <c r="D293" s="150">
        <v>1.49</v>
      </c>
      <c r="E293" s="217" t="s">
        <v>202</v>
      </c>
      <c r="F293" s="150">
        <v>1.01</v>
      </c>
      <c r="G293" s="150">
        <v>1.26</v>
      </c>
    </row>
    <row r="294" spans="1:7" s="1" customFormat="1" ht="12.65" customHeight="1">
      <c r="A294" s="6" t="s">
        <v>1340</v>
      </c>
      <c r="B294" s="26"/>
      <c r="C294" s="220" t="s">
        <v>201</v>
      </c>
      <c r="D294" s="150">
        <v>1.42</v>
      </c>
      <c r="E294" s="217" t="s">
        <v>202</v>
      </c>
      <c r="F294" s="150">
        <v>0.99</v>
      </c>
      <c r="G294" s="150">
        <v>1.24</v>
      </c>
    </row>
    <row r="295" spans="1:7" s="1" customFormat="1" ht="12.65" customHeight="1">
      <c r="A295" s="6" t="s">
        <v>1350</v>
      </c>
      <c r="B295" s="26"/>
      <c r="C295" s="220" t="s">
        <v>201</v>
      </c>
      <c r="D295" s="150">
        <v>1.41</v>
      </c>
      <c r="E295" s="217" t="s">
        <v>202</v>
      </c>
      <c r="F295" s="150">
        <v>0.97</v>
      </c>
      <c r="G295" s="150">
        <v>1.23</v>
      </c>
    </row>
    <row r="296" spans="1:7" s="1" customFormat="1" ht="12.65" customHeight="1">
      <c r="A296" s="6" t="s">
        <v>1356</v>
      </c>
      <c r="B296" s="26"/>
      <c r="C296" s="220" t="s">
        <v>201</v>
      </c>
      <c r="D296" s="150">
        <v>1.51</v>
      </c>
      <c r="E296" s="217" t="s">
        <v>202</v>
      </c>
      <c r="F296" s="150">
        <v>1.01</v>
      </c>
      <c r="G296" s="150">
        <v>1.24</v>
      </c>
    </row>
    <row r="297" spans="1:7" s="1" customFormat="1" ht="12.65" customHeight="1">
      <c r="A297" s="6" t="s">
        <v>1365</v>
      </c>
      <c r="B297" s="26"/>
      <c r="C297" s="220" t="s">
        <v>201</v>
      </c>
      <c r="D297" s="150">
        <v>1.54</v>
      </c>
      <c r="E297" s="217" t="s">
        <v>202</v>
      </c>
      <c r="F297" s="150">
        <v>1.02</v>
      </c>
      <c r="G297" s="150">
        <v>1.23</v>
      </c>
    </row>
    <row r="298" spans="1:7" s="1" customFormat="1" ht="12.65" customHeight="1">
      <c r="A298" s="6" t="s">
        <v>1372</v>
      </c>
      <c r="B298" s="26"/>
      <c r="C298" s="220" t="s">
        <v>201</v>
      </c>
      <c r="D298" s="150">
        <v>1.58</v>
      </c>
      <c r="E298" s="217" t="s">
        <v>202</v>
      </c>
      <c r="F298" s="150">
        <v>1.01</v>
      </c>
      <c r="G298" s="150">
        <v>1.24</v>
      </c>
    </row>
    <row r="299" spans="1:7" s="1" customFormat="1" ht="12.65" customHeight="1">
      <c r="A299" s="6" t="s">
        <v>1373</v>
      </c>
      <c r="B299" s="26"/>
      <c r="C299" s="220" t="s">
        <v>201</v>
      </c>
      <c r="D299" s="150">
        <v>1.57</v>
      </c>
      <c r="E299" s="217" t="s">
        <v>202</v>
      </c>
      <c r="F299" s="150">
        <v>1.02</v>
      </c>
      <c r="G299" s="150">
        <v>1.25</v>
      </c>
    </row>
    <row r="300" spans="1:7" s="1" customFormat="1" ht="12.65" customHeight="1">
      <c r="A300" s="6" t="s">
        <v>1374</v>
      </c>
      <c r="B300" s="26"/>
      <c r="C300" s="220" t="s">
        <v>201</v>
      </c>
      <c r="D300" s="150">
        <v>1.56</v>
      </c>
      <c r="E300" s="217" t="s">
        <v>202</v>
      </c>
      <c r="F300" s="150">
        <v>1</v>
      </c>
      <c r="G300" s="150">
        <v>1.25</v>
      </c>
    </row>
    <row r="301" spans="1:7">
      <c r="A301" s="6"/>
      <c r="B301" s="26"/>
      <c r="C301" s="220"/>
      <c r="D301" s="150"/>
      <c r="E301" s="217"/>
      <c r="F301" s="150"/>
      <c r="G301" s="150"/>
    </row>
    <row r="302" spans="1:7">
      <c r="A302" s="121" t="s">
        <v>65</v>
      </c>
      <c r="B302" s="122"/>
      <c r="C302" s="221"/>
      <c r="D302" s="221"/>
      <c r="E302" s="221"/>
      <c r="F302" s="221"/>
      <c r="G302" s="221"/>
    </row>
    <row r="303" spans="1:7">
      <c r="A303" s="20" t="s">
        <v>172</v>
      </c>
    </row>
    <row r="304" spans="1:7">
      <c r="A304" s="19" t="s">
        <v>203</v>
      </c>
    </row>
    <row r="306" spans="5:6">
      <c r="E306" s="3"/>
      <c r="F306" s="3"/>
    </row>
    <row r="307" spans="5:6">
      <c r="E307" s="3"/>
      <c r="F307" s="3"/>
    </row>
  </sheetData>
  <mergeCells count="7">
    <mergeCell ref="G4:G5"/>
    <mergeCell ref="A1:G1"/>
    <mergeCell ref="E4:E5"/>
    <mergeCell ref="F4:F5"/>
    <mergeCell ref="D4:D5"/>
    <mergeCell ref="A4:B5"/>
    <mergeCell ref="C4:C5"/>
  </mergeCells>
  <phoneticPr fontId="5"/>
  <pageMargins left="1.71" right="0.28999999999999998" top="0.74" bottom="0.72" header="0.28999999999999998" footer="0.34"/>
  <pageSetup paperSize="9" orientation="portrait" r:id="rId1"/>
  <headerFooter alignWithMargins="0"/>
  <ignoredErrors>
    <ignoredError sqref="E11:G11 D12:F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D318"/>
  <sheetViews>
    <sheetView showGridLines="0" topLeftCell="A178" zoomScale="115" zoomScaleNormal="115" workbookViewId="0">
      <pane ySplit="14" topLeftCell="A283" activePane="bottomLeft" state="frozen"/>
      <selection activeCell="Q287" sqref="Q287"/>
      <selection pane="bottomLeft" activeCell="A290" sqref="A290"/>
    </sheetView>
  </sheetViews>
  <sheetFormatPr defaultColWidth="6.6328125" defaultRowHeight="11"/>
  <cols>
    <col min="1" max="1" width="10.1796875" style="3" customWidth="1"/>
    <col min="2" max="2" width="2.08984375" style="3" customWidth="1"/>
    <col min="3" max="30" width="8.36328125" style="3" customWidth="1"/>
    <col min="31" max="16384" width="6.6328125" style="3"/>
  </cols>
  <sheetData>
    <row r="1" spans="1:24" ht="25.5" customHeight="1">
      <c r="B1" s="56"/>
      <c r="C1" s="56"/>
      <c r="D1" s="21"/>
      <c r="E1" s="374" t="s">
        <v>105</v>
      </c>
      <c r="F1" s="374"/>
      <c r="G1" s="374"/>
      <c r="H1" s="374"/>
      <c r="I1" s="374"/>
      <c r="J1" s="374"/>
      <c r="K1" s="374"/>
      <c r="L1" s="374"/>
      <c r="M1" s="56"/>
      <c r="N1" s="56"/>
      <c r="O1" s="56"/>
      <c r="P1" s="56"/>
      <c r="Q1" s="56"/>
      <c r="R1" s="56"/>
      <c r="S1" s="56"/>
      <c r="T1" s="56"/>
      <c r="U1" s="56"/>
      <c r="V1" s="56"/>
      <c r="W1" s="21"/>
    </row>
    <row r="2" spans="1:24" s="1" customFormat="1" ht="30.75" customHeight="1">
      <c r="A2" s="11" t="s">
        <v>131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s="1" customFormat="1" ht="12.75" customHeight="1">
      <c r="D3" s="2"/>
    </row>
    <row r="4" spans="1:24" ht="15" customHeight="1">
      <c r="A4" s="378" t="s">
        <v>145</v>
      </c>
      <c r="B4" s="379"/>
      <c r="C4" s="398" t="s">
        <v>64</v>
      </c>
      <c r="D4" s="10"/>
      <c r="E4" s="398" t="s">
        <v>60</v>
      </c>
      <c r="F4" s="50"/>
      <c r="G4" s="398" t="s">
        <v>61</v>
      </c>
      <c r="H4" s="50"/>
      <c r="I4" s="395" t="s">
        <v>68</v>
      </c>
      <c r="J4" s="55"/>
      <c r="K4" s="399" t="s">
        <v>262</v>
      </c>
      <c r="L4" s="50"/>
      <c r="M4" s="395" t="s">
        <v>66</v>
      </c>
      <c r="N4" s="55"/>
      <c r="O4" s="395" t="s">
        <v>67</v>
      </c>
      <c r="P4" s="55"/>
      <c r="Q4" s="395" t="s">
        <v>69</v>
      </c>
      <c r="R4" s="55"/>
      <c r="S4" s="398" t="s">
        <v>62</v>
      </c>
      <c r="T4" s="50"/>
      <c r="U4" s="398" t="s">
        <v>63</v>
      </c>
      <c r="V4" s="87"/>
      <c r="W4" s="10"/>
      <c r="X4" s="16"/>
    </row>
    <row r="5" spans="1:24" ht="15" customHeight="1">
      <c r="A5" s="382"/>
      <c r="B5" s="383"/>
      <c r="C5" s="371"/>
      <c r="D5" s="53" t="s">
        <v>106</v>
      </c>
      <c r="E5" s="371"/>
      <c r="F5" s="52" t="s">
        <v>106</v>
      </c>
      <c r="G5" s="371"/>
      <c r="H5" s="52" t="s">
        <v>106</v>
      </c>
      <c r="I5" s="371"/>
      <c r="J5" s="52" t="s">
        <v>106</v>
      </c>
      <c r="K5" s="400"/>
      <c r="L5" s="52" t="s">
        <v>106</v>
      </c>
      <c r="M5" s="371"/>
      <c r="N5" s="52" t="s">
        <v>106</v>
      </c>
      <c r="O5" s="371"/>
      <c r="P5" s="52" t="s">
        <v>106</v>
      </c>
      <c r="Q5" s="371"/>
      <c r="R5" s="52" t="s">
        <v>106</v>
      </c>
      <c r="S5" s="371"/>
      <c r="T5" s="52" t="s">
        <v>106</v>
      </c>
      <c r="U5" s="371"/>
      <c r="V5" s="53" t="s">
        <v>106</v>
      </c>
      <c r="W5" s="9"/>
      <c r="X5" s="16"/>
    </row>
    <row r="6" spans="1:24" ht="5.25" customHeight="1">
      <c r="A6" s="9"/>
      <c r="B6" s="1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9"/>
    </row>
    <row r="7" spans="1:24" ht="15" customHeight="1">
      <c r="A7" s="10" t="s">
        <v>38</v>
      </c>
      <c r="B7" s="15"/>
      <c r="C7" s="23">
        <v>44662</v>
      </c>
      <c r="D7" s="23" t="s">
        <v>140</v>
      </c>
      <c r="E7" s="23">
        <v>6104</v>
      </c>
      <c r="F7" s="23" t="s">
        <v>140</v>
      </c>
      <c r="G7" s="23">
        <v>6805</v>
      </c>
      <c r="H7" s="23" t="s">
        <v>140</v>
      </c>
      <c r="I7" s="23">
        <v>446</v>
      </c>
      <c r="J7" s="23" t="s">
        <v>140</v>
      </c>
      <c r="K7" s="23">
        <v>2539</v>
      </c>
      <c r="L7" s="23" t="s">
        <v>140</v>
      </c>
      <c r="M7" s="23">
        <v>7731</v>
      </c>
      <c r="N7" s="23" t="s">
        <v>140</v>
      </c>
      <c r="O7" s="23">
        <v>3341</v>
      </c>
      <c r="P7" s="23" t="s">
        <v>140</v>
      </c>
      <c r="Q7" s="23">
        <v>3802</v>
      </c>
      <c r="R7" s="23" t="s">
        <v>140</v>
      </c>
      <c r="S7" s="23">
        <v>11887</v>
      </c>
      <c r="T7" s="23" t="s">
        <v>140</v>
      </c>
      <c r="U7" s="23">
        <v>2007</v>
      </c>
      <c r="V7" s="23" t="s">
        <v>140</v>
      </c>
      <c r="W7" s="9"/>
    </row>
    <row r="8" spans="1:24" ht="15" customHeight="1">
      <c r="A8" s="10" t="s">
        <v>39</v>
      </c>
      <c r="B8" s="15"/>
      <c r="C8" s="23">
        <f>SUM(C33:C44)</f>
        <v>57291</v>
      </c>
      <c r="D8" s="82">
        <f t="shared" ref="D8:D14" si="0">(C8/C7-1)*100</f>
        <v>28.276834893197787</v>
      </c>
      <c r="E8" s="23">
        <f>SUM(E33:E44)</f>
        <v>5851</v>
      </c>
      <c r="F8" s="82">
        <f t="shared" ref="F8:F15" si="1">(E8/E7-1)*100</f>
        <v>-4.1448230668414183</v>
      </c>
      <c r="G8" s="23">
        <f>SUM(G33:G44)</f>
        <v>8188</v>
      </c>
      <c r="H8" s="82">
        <f t="shared" ref="H8:H16" si="2">(G8/G7-1)*100</f>
        <v>20.323291697281419</v>
      </c>
      <c r="I8" s="23">
        <f>SUM(I33:I44)</f>
        <v>504</v>
      </c>
      <c r="J8" s="82">
        <f t="shared" ref="J8:J16" si="3">(I8/I7-1)*100</f>
        <v>13.004484304932728</v>
      </c>
      <c r="K8" s="23">
        <f>SUM(K33:K44)</f>
        <v>3513</v>
      </c>
      <c r="L8" s="82">
        <f t="shared" ref="L8:L16" si="4">(K8/K7-1)*100</f>
        <v>38.361559669161082</v>
      </c>
      <c r="M8" s="23">
        <f>SUM(M33:M44)</f>
        <v>7897</v>
      </c>
      <c r="N8" s="82">
        <f t="shared" ref="N8:N16" si="5">(M8/M7-1)*100</f>
        <v>2.1471995860820048</v>
      </c>
      <c r="O8" s="23">
        <f>SUM(O33:O44)</f>
        <v>4001</v>
      </c>
      <c r="P8" s="82">
        <f t="shared" ref="P8:P16" si="6">(O8/O7-1)*100</f>
        <v>19.754564501646211</v>
      </c>
      <c r="Q8" s="23">
        <f>SUM(Q33:Q44)</f>
        <v>4543</v>
      </c>
      <c r="R8" s="82">
        <f t="shared" ref="R8:R16" si="7">(Q8/Q7-1)*100</f>
        <v>19.489742240925835</v>
      </c>
      <c r="S8" s="23">
        <f>SUM(S33:S44)</f>
        <v>20727</v>
      </c>
      <c r="T8" s="82">
        <f t="shared" ref="T8:T16" si="8">(S8/S7-1)*100</f>
        <v>74.366955497602419</v>
      </c>
      <c r="U8" s="23">
        <f>SUM(U33:U44)</f>
        <v>2067</v>
      </c>
      <c r="V8" s="82">
        <f t="shared" ref="V8:V16" si="9">(U8/U7-1)*100</f>
        <v>2.9895366218236186</v>
      </c>
      <c r="W8" s="9"/>
    </row>
    <row r="9" spans="1:24" ht="15" customHeight="1">
      <c r="A9" s="10" t="s">
        <v>93</v>
      </c>
      <c r="B9" s="15"/>
      <c r="C9" s="23">
        <v>64050</v>
      </c>
      <c r="D9" s="82">
        <f t="shared" si="0"/>
        <v>11.797664554642084</v>
      </c>
      <c r="E9" s="23">
        <v>5841</v>
      </c>
      <c r="F9" s="82">
        <f t="shared" si="1"/>
        <v>-0.17091095539224499</v>
      </c>
      <c r="G9" s="23">
        <v>8122</v>
      </c>
      <c r="H9" s="82">
        <f t="shared" si="2"/>
        <v>-0.80605764533463464</v>
      </c>
      <c r="I9" s="23">
        <v>583</v>
      </c>
      <c r="J9" s="82">
        <f t="shared" si="3"/>
        <v>15.674603174603185</v>
      </c>
      <c r="K9" s="23">
        <v>3812</v>
      </c>
      <c r="L9" s="82">
        <f t="shared" si="4"/>
        <v>8.5112439510389937</v>
      </c>
      <c r="M9" s="23">
        <v>9306</v>
      </c>
      <c r="N9" s="82">
        <f t="shared" si="5"/>
        <v>17.842218564011645</v>
      </c>
      <c r="O9" s="23">
        <v>4646</v>
      </c>
      <c r="P9" s="82">
        <f t="shared" si="6"/>
        <v>16.120969757560609</v>
      </c>
      <c r="Q9" s="23">
        <v>4812</v>
      </c>
      <c r="R9" s="82">
        <f t="shared" si="7"/>
        <v>5.9211974466211847</v>
      </c>
      <c r="S9" s="23">
        <v>24541</v>
      </c>
      <c r="T9" s="82">
        <f t="shared" si="8"/>
        <v>18.401119312973414</v>
      </c>
      <c r="U9" s="23">
        <v>2387</v>
      </c>
      <c r="V9" s="82">
        <f t="shared" si="9"/>
        <v>15.481373971940005</v>
      </c>
      <c r="W9" s="9"/>
    </row>
    <row r="10" spans="1:24" ht="15" customHeight="1">
      <c r="A10" s="10" t="s">
        <v>100</v>
      </c>
      <c r="B10" s="15"/>
      <c r="C10" s="23">
        <f>SUM(C57:C68)</f>
        <v>69833</v>
      </c>
      <c r="D10" s="82">
        <f t="shared" si="0"/>
        <v>9.0288836846213805</v>
      </c>
      <c r="E10" s="23">
        <f>SUM(E57:E68)</f>
        <v>5992</v>
      </c>
      <c r="F10" s="82">
        <f t="shared" si="1"/>
        <v>2.5851737716144463</v>
      </c>
      <c r="G10" s="23">
        <f>SUM(G57:G68)</f>
        <v>8813</v>
      </c>
      <c r="H10" s="82">
        <f t="shared" si="2"/>
        <v>8.5077567101699003</v>
      </c>
      <c r="I10" s="23">
        <f>SUM(I57:I68)</f>
        <v>634</v>
      </c>
      <c r="J10" s="82">
        <f t="shared" si="3"/>
        <v>8.7478559176672466</v>
      </c>
      <c r="K10" s="23">
        <f>SUM(K57:K68)</f>
        <v>3623</v>
      </c>
      <c r="L10" s="82">
        <f t="shared" si="4"/>
        <v>-4.9580272822665306</v>
      </c>
      <c r="M10" s="23">
        <f>SUM(M57:M68)</f>
        <v>10270</v>
      </c>
      <c r="N10" s="82">
        <f t="shared" si="5"/>
        <v>10.358908231248654</v>
      </c>
      <c r="O10" s="23">
        <f>SUM(O57:O68)</f>
        <v>4889</v>
      </c>
      <c r="P10" s="82">
        <f t="shared" si="6"/>
        <v>5.2303056392595693</v>
      </c>
      <c r="Q10" s="23">
        <f>SUM(Q57:Q68)</f>
        <v>5619</v>
      </c>
      <c r="R10" s="82">
        <f t="shared" si="7"/>
        <v>16.770573566084778</v>
      </c>
      <c r="S10" s="23">
        <f>SUM(S57:S68)</f>
        <v>26752</v>
      </c>
      <c r="T10" s="82">
        <f t="shared" si="8"/>
        <v>9.009412819363515</v>
      </c>
      <c r="U10" s="23">
        <f>SUM(U57:U68)</f>
        <v>3241</v>
      </c>
      <c r="V10" s="82">
        <f t="shared" si="9"/>
        <v>35.777126099706734</v>
      </c>
      <c r="W10" s="9"/>
    </row>
    <row r="11" spans="1:24" ht="15" customHeight="1">
      <c r="A11" s="10" t="s">
        <v>173</v>
      </c>
      <c r="B11" s="15"/>
      <c r="C11" s="23">
        <f>SUM(C69:C80)</f>
        <v>61264</v>
      </c>
      <c r="D11" s="82">
        <f t="shared" si="0"/>
        <v>-12.270702962782643</v>
      </c>
      <c r="E11" s="23">
        <f>SUM(E69:E80)</f>
        <v>5563</v>
      </c>
      <c r="F11" s="82">
        <f t="shared" si="1"/>
        <v>-7.1595460614152229</v>
      </c>
      <c r="G11" s="23">
        <f>SUM(G69:G80)</f>
        <v>7026</v>
      </c>
      <c r="H11" s="82">
        <f t="shared" si="2"/>
        <v>-20.276863724044027</v>
      </c>
      <c r="I11" s="23">
        <f>SUM(I69:I80)</f>
        <v>683</v>
      </c>
      <c r="J11" s="82">
        <f t="shared" si="3"/>
        <v>7.7287066246056746</v>
      </c>
      <c r="K11" s="23">
        <f>SUM(K69:K80)</f>
        <v>3492</v>
      </c>
      <c r="L11" s="82">
        <f t="shared" si="4"/>
        <v>-3.6157880209770954</v>
      </c>
      <c r="M11" s="23">
        <f>SUM(M69:M80)</f>
        <v>11265</v>
      </c>
      <c r="N11" s="82">
        <f t="shared" si="5"/>
        <v>9.6884128529698188</v>
      </c>
      <c r="O11" s="23">
        <f>SUM(O69:O80)</f>
        <v>4284</v>
      </c>
      <c r="P11" s="82">
        <f t="shared" si="6"/>
        <v>-12.3747187563919</v>
      </c>
      <c r="Q11" s="23">
        <f>SUM(Q69:Q80)</f>
        <v>6762</v>
      </c>
      <c r="R11" s="82">
        <f t="shared" si="7"/>
        <v>20.341697810998394</v>
      </c>
      <c r="S11" s="23">
        <f>SUM(S69:S80)</f>
        <v>19249</v>
      </c>
      <c r="T11" s="82">
        <f t="shared" si="8"/>
        <v>-28.046501196172247</v>
      </c>
      <c r="U11" s="23">
        <f>SUM(U69:U80)</f>
        <v>2940</v>
      </c>
      <c r="V11" s="82">
        <f t="shared" si="9"/>
        <v>-9.2872570194384441</v>
      </c>
      <c r="W11" s="9"/>
    </row>
    <row r="12" spans="1:24" ht="15" customHeight="1">
      <c r="A12" s="10" t="s">
        <v>207</v>
      </c>
      <c r="B12" s="15"/>
      <c r="C12" s="23">
        <f>SUM(C81:C92)</f>
        <v>43267</v>
      </c>
      <c r="D12" s="82">
        <f t="shared" si="0"/>
        <v>-29.37614259597806</v>
      </c>
      <c r="E12" s="23">
        <f>SUM(E81:E92)</f>
        <v>4255</v>
      </c>
      <c r="F12" s="82">
        <f t="shared" si="1"/>
        <v>-23.512493259032897</v>
      </c>
      <c r="G12" s="23">
        <f>SUM(G81:G92)</f>
        <v>4523</v>
      </c>
      <c r="H12" s="82">
        <f t="shared" si="2"/>
        <v>-35.624822089382292</v>
      </c>
      <c r="I12" s="23">
        <f>SUM(I81:I92)</f>
        <v>577</v>
      </c>
      <c r="J12" s="82">
        <f t="shared" si="3"/>
        <v>-15.519765739385061</v>
      </c>
      <c r="K12" s="23">
        <f>SUM(K81:K92)</f>
        <v>2225</v>
      </c>
      <c r="L12" s="82">
        <f t="shared" si="4"/>
        <v>-36.282932416953038</v>
      </c>
      <c r="M12" s="23">
        <f>SUM(M81:M92)</f>
        <v>9308</v>
      </c>
      <c r="N12" s="82">
        <f t="shared" si="5"/>
        <v>-17.37239236573458</v>
      </c>
      <c r="O12" s="23">
        <f>SUM(O81:O92)</f>
        <v>3647</v>
      </c>
      <c r="P12" s="82">
        <f t="shared" si="6"/>
        <v>-14.869281045751636</v>
      </c>
      <c r="Q12" s="23">
        <f>SUM(Q81:Q92)</f>
        <v>6886</v>
      </c>
      <c r="R12" s="82">
        <f t="shared" si="7"/>
        <v>1.8337769890564903</v>
      </c>
      <c r="S12" s="23">
        <f>SUM(S81:S92)</f>
        <v>9398</v>
      </c>
      <c r="T12" s="82">
        <f t="shared" si="8"/>
        <v>-51.176684503091074</v>
      </c>
      <c r="U12" s="23">
        <f>SUM(U81:U92)</f>
        <v>2457</v>
      </c>
      <c r="V12" s="82">
        <f t="shared" si="9"/>
        <v>-16.428571428571427</v>
      </c>
      <c r="W12" s="9"/>
    </row>
    <row r="13" spans="1:24" ht="15" customHeight="1">
      <c r="A13" s="10" t="s">
        <v>214</v>
      </c>
      <c r="B13" s="15"/>
      <c r="C13" s="23">
        <f>SUM(C93:C104)</f>
        <v>35452</v>
      </c>
      <c r="D13" s="82">
        <f t="shared" si="0"/>
        <v>-18.062264543416461</v>
      </c>
      <c r="E13" s="23">
        <f>SUM(E93:E104)</f>
        <v>2968</v>
      </c>
      <c r="F13" s="82">
        <f t="shared" si="1"/>
        <v>-30.246768507638077</v>
      </c>
      <c r="G13" s="23">
        <f>SUM(G93:G104)</f>
        <v>3282</v>
      </c>
      <c r="H13" s="82">
        <f t="shared" si="2"/>
        <v>-27.437541454786651</v>
      </c>
      <c r="I13" s="23">
        <f>SUM(I93:I104)</f>
        <v>393</v>
      </c>
      <c r="J13" s="82">
        <f t="shared" si="3"/>
        <v>-31.88908145580589</v>
      </c>
      <c r="K13" s="23">
        <f>SUM(K93:K104)</f>
        <v>1729</v>
      </c>
      <c r="L13" s="82">
        <f t="shared" si="4"/>
        <v>-22.292134831460675</v>
      </c>
      <c r="M13" s="23">
        <f>SUM(M93:M104)</f>
        <v>7164</v>
      </c>
      <c r="N13" s="82">
        <f t="shared" si="5"/>
        <v>-23.033949290932533</v>
      </c>
      <c r="O13" s="23">
        <f>SUM(O93:O104)</f>
        <v>2979</v>
      </c>
      <c r="P13" s="82">
        <f t="shared" si="6"/>
        <v>-18.316424458459004</v>
      </c>
      <c r="Q13" s="23">
        <f>SUM(Q93:Q104)</f>
        <v>6679</v>
      </c>
      <c r="R13" s="82">
        <f t="shared" si="7"/>
        <v>-3.0060993319779294</v>
      </c>
      <c r="S13" s="23">
        <f>SUM(S93:S104)</f>
        <v>7831</v>
      </c>
      <c r="T13" s="82">
        <f t="shared" si="8"/>
        <v>-16.673760374547776</v>
      </c>
      <c r="U13" s="23">
        <f>SUM(U93:U104)</f>
        <v>2427</v>
      </c>
      <c r="V13" s="82">
        <f t="shared" si="9"/>
        <v>-1.2210012210012167</v>
      </c>
      <c r="W13" s="9"/>
    </row>
    <row r="14" spans="1:24" ht="15" customHeight="1">
      <c r="A14" s="10" t="s">
        <v>251</v>
      </c>
      <c r="B14" s="15"/>
      <c r="C14" s="23">
        <f>SUM(C105:C116)</f>
        <v>43763</v>
      </c>
      <c r="D14" s="82">
        <f t="shared" si="0"/>
        <v>23.44296513595847</v>
      </c>
      <c r="E14" s="23">
        <f>SUM(E105:E116)</f>
        <v>3865</v>
      </c>
      <c r="F14" s="82">
        <f t="shared" si="1"/>
        <v>30.222371967654983</v>
      </c>
      <c r="G14" s="23">
        <v>4746</v>
      </c>
      <c r="H14" s="82">
        <f t="shared" si="2"/>
        <v>44.606946983546614</v>
      </c>
      <c r="I14" s="23">
        <v>402</v>
      </c>
      <c r="J14" s="82">
        <f t="shared" si="3"/>
        <v>2.2900763358778553</v>
      </c>
      <c r="K14" s="23">
        <v>3090</v>
      </c>
      <c r="L14" s="82">
        <f t="shared" si="4"/>
        <v>78.716020821283976</v>
      </c>
      <c r="M14" s="23">
        <f>SUM(M105:M116)</f>
        <v>8790</v>
      </c>
      <c r="N14" s="82">
        <f t="shared" si="5"/>
        <v>22.696817420435501</v>
      </c>
      <c r="O14" s="23">
        <f>SUM(O105:O116)</f>
        <v>2963</v>
      </c>
      <c r="P14" s="82">
        <f t="shared" si="6"/>
        <v>-0.53709298422289775</v>
      </c>
      <c r="Q14" s="23">
        <f>SUM(Q105:Q116)</f>
        <v>8248</v>
      </c>
      <c r="R14" s="82">
        <f t="shared" si="7"/>
        <v>23.491540649797884</v>
      </c>
      <c r="S14" s="23">
        <f>SUM(S105:S116)</f>
        <v>9419</v>
      </c>
      <c r="T14" s="82">
        <f t="shared" si="8"/>
        <v>20.278380794279151</v>
      </c>
      <c r="U14" s="23">
        <f>SUM(U105:U116)</f>
        <v>2240</v>
      </c>
      <c r="V14" s="82">
        <f t="shared" si="9"/>
        <v>-7.704985578904</v>
      </c>
      <c r="W14" s="9"/>
    </row>
    <row r="15" spans="1:24" ht="15" customHeight="1">
      <c r="A15" s="10" t="s">
        <v>261</v>
      </c>
      <c r="B15" s="15"/>
      <c r="C15" s="23">
        <f>SUM(C117:C128)</f>
        <v>40681</v>
      </c>
      <c r="D15" s="82">
        <f t="shared" ref="D15:D20" si="10">(C15/C14-1)*100</f>
        <v>-7.0424788062975585</v>
      </c>
      <c r="E15" s="23">
        <f>SUM(E117:E128)</f>
        <v>3898</v>
      </c>
      <c r="F15" s="82">
        <f t="shared" si="1"/>
        <v>0.85381630012937304</v>
      </c>
      <c r="G15" s="23">
        <f>SUM(G117:G128)</f>
        <v>4546</v>
      </c>
      <c r="H15" s="82">
        <f t="shared" si="2"/>
        <v>-4.2140750105351898</v>
      </c>
      <c r="I15" s="23">
        <f>SUM(I117:I128)</f>
        <v>404</v>
      </c>
      <c r="J15" s="82">
        <f t="shared" si="3"/>
        <v>0.49751243781095411</v>
      </c>
      <c r="K15" s="23">
        <f>SUM(K117:K128)</f>
        <v>2026</v>
      </c>
      <c r="L15" s="82">
        <f t="shared" si="4"/>
        <v>-34.433656957928804</v>
      </c>
      <c r="M15" s="23">
        <f>SUM(M117:M128)</f>
        <v>8055</v>
      </c>
      <c r="N15" s="82">
        <f t="shared" si="5"/>
        <v>-8.361774744027306</v>
      </c>
      <c r="O15" s="23">
        <f>SUM(O117:O128)</f>
        <v>2800</v>
      </c>
      <c r="P15" s="82">
        <f t="shared" si="6"/>
        <v>-5.501181235234565</v>
      </c>
      <c r="Q15" s="23">
        <f>SUM(Q117:Q128)</f>
        <v>7871</v>
      </c>
      <c r="R15" s="82">
        <f t="shared" si="7"/>
        <v>-4.5708050436469421</v>
      </c>
      <c r="S15" s="23">
        <f>SUM(S117:S128)</f>
        <v>8983</v>
      </c>
      <c r="T15" s="82">
        <f t="shared" si="8"/>
        <v>-4.6289415012209396</v>
      </c>
      <c r="U15" s="23">
        <f>SUM(U117:U128)</f>
        <v>2098</v>
      </c>
      <c r="V15" s="82">
        <f t="shared" si="9"/>
        <v>-6.3392857142857135</v>
      </c>
      <c r="W15" s="9"/>
    </row>
    <row r="16" spans="1:24" ht="15" customHeight="1">
      <c r="A16" s="10" t="s">
        <v>269</v>
      </c>
      <c r="B16" s="15"/>
      <c r="C16" s="23">
        <f>SUM(C129:C140)</f>
        <v>40556</v>
      </c>
      <c r="D16" s="82">
        <f t="shared" si="10"/>
        <v>-0.30726874953909133</v>
      </c>
      <c r="E16" s="23">
        <f>SUM(E129:E140)</f>
        <v>3914</v>
      </c>
      <c r="F16" s="82">
        <f>(E16/E15-1)*100</f>
        <v>0.4104669061056887</v>
      </c>
      <c r="G16" s="23">
        <f>SUM(G129:G140)</f>
        <v>4501</v>
      </c>
      <c r="H16" s="82">
        <f t="shared" si="2"/>
        <v>-0.98988121425428455</v>
      </c>
      <c r="I16" s="23">
        <f>SUM(I129:I140)</f>
        <v>410</v>
      </c>
      <c r="J16" s="82">
        <f t="shared" si="3"/>
        <v>1.4851485148514865</v>
      </c>
      <c r="K16" s="23">
        <f>SUM(K129:K140)</f>
        <v>2055</v>
      </c>
      <c r="L16" s="82">
        <f t="shared" si="4"/>
        <v>1.4313919052319823</v>
      </c>
      <c r="M16" s="23">
        <f>SUM(M129:M140)</f>
        <v>7361</v>
      </c>
      <c r="N16" s="82">
        <f t="shared" si="5"/>
        <v>-8.6157666045934214</v>
      </c>
      <c r="O16" s="23">
        <f>SUM(O129:O140)</f>
        <v>3111</v>
      </c>
      <c r="P16" s="82">
        <f t="shared" si="6"/>
        <v>11.107142857142849</v>
      </c>
      <c r="Q16" s="23">
        <f>SUM(Q129:Q140)</f>
        <v>8633</v>
      </c>
      <c r="R16" s="82">
        <f t="shared" si="7"/>
        <v>9.6811078643120219</v>
      </c>
      <c r="S16" s="23">
        <f>SUM(S129:S140)</f>
        <v>8511</v>
      </c>
      <c r="T16" s="82">
        <f t="shared" si="8"/>
        <v>-5.2543693643548934</v>
      </c>
      <c r="U16" s="23">
        <f>SUM(U129:U140)</f>
        <v>2060</v>
      </c>
      <c r="V16" s="82">
        <f t="shared" si="9"/>
        <v>-1.8112488083889433</v>
      </c>
      <c r="W16" s="9"/>
    </row>
    <row r="17" spans="1:23" ht="15" customHeight="1">
      <c r="A17" s="10" t="s">
        <v>295</v>
      </c>
      <c r="B17" s="15"/>
      <c r="C17" s="23">
        <f>SUM(C141:C152)</f>
        <v>40461</v>
      </c>
      <c r="D17" s="82">
        <f t="shared" si="10"/>
        <v>-0.23424400828484515</v>
      </c>
      <c r="E17" s="23">
        <f>SUM(E141:E152)</f>
        <v>3754</v>
      </c>
      <c r="F17" s="82">
        <f>(E17/E16-1)*100</f>
        <v>-4.0878896269800684</v>
      </c>
      <c r="G17" s="23">
        <f>SUM(G141:G152)</f>
        <v>4815</v>
      </c>
      <c r="H17" s="82">
        <f>(G17/G16-1)*100</f>
        <v>6.9762275049988887</v>
      </c>
      <c r="I17" s="23">
        <f>SUM(I141:I152)</f>
        <v>428</v>
      </c>
      <c r="J17" s="82">
        <f>(I17/I16-1)*100</f>
        <v>4.3902439024390283</v>
      </c>
      <c r="K17" s="23">
        <f>SUM(K141:K152)</f>
        <v>2055</v>
      </c>
      <c r="L17" s="82">
        <f>(K17/K16-1)*100</f>
        <v>0</v>
      </c>
      <c r="M17" s="23">
        <f>SUM(M141:M152)</f>
        <v>7131</v>
      </c>
      <c r="N17" s="82">
        <f>(M17/M16-1)*100</f>
        <v>-3.124575465290047</v>
      </c>
      <c r="O17" s="23">
        <f>SUM(O141:O152)</f>
        <v>2567</v>
      </c>
      <c r="P17" s="82">
        <f>(O17/O16-1)*100</f>
        <v>-17.486338797814206</v>
      </c>
      <c r="Q17" s="23">
        <f>SUM(Q141:Q152)</f>
        <v>9464</v>
      </c>
      <c r="R17" s="82">
        <f>(Q17/Q16-1)*100</f>
        <v>9.625854280088042</v>
      </c>
      <c r="S17" s="23">
        <f>SUM(S141:S152)</f>
        <v>8062</v>
      </c>
      <c r="T17" s="82">
        <f>(S17/S16-1)*100</f>
        <v>-5.2755257901539228</v>
      </c>
      <c r="U17" s="23">
        <f>SUM(U141:U152)</f>
        <v>2185</v>
      </c>
      <c r="V17" s="82">
        <f>(U17/U16-1)*100</f>
        <v>6.0679611650485521</v>
      </c>
      <c r="W17" s="9"/>
    </row>
    <row r="18" spans="1:23" ht="15" customHeight="1">
      <c r="A18" s="10" t="s">
        <v>303</v>
      </c>
      <c r="B18" s="15"/>
      <c r="C18" s="23">
        <f>SUM(C153:C164)</f>
        <v>42867</v>
      </c>
      <c r="D18" s="82">
        <f t="shared" si="10"/>
        <v>5.9464669681915883</v>
      </c>
      <c r="E18" s="23">
        <f>SUM(E153:E164)</f>
        <v>3959</v>
      </c>
      <c r="F18" s="82">
        <f>(E18/E17-1)*100</f>
        <v>5.4608417687799671</v>
      </c>
      <c r="G18" s="23">
        <f>SUM(G153:G164)</f>
        <v>5148</v>
      </c>
      <c r="H18" s="82">
        <f>(G18/G17-1)*100</f>
        <v>6.9158878504672838</v>
      </c>
      <c r="I18" s="23">
        <f>SUM(I153:I164)</f>
        <v>375</v>
      </c>
      <c r="J18" s="82">
        <f>(I18/I17-1)*100</f>
        <v>-12.383177570093462</v>
      </c>
      <c r="K18" s="23">
        <f>SUM(K153:K164)</f>
        <v>1971</v>
      </c>
      <c r="L18" s="82">
        <f>(K18/K17-1)*100</f>
        <v>-4.0875912408759092</v>
      </c>
      <c r="M18" s="23">
        <f>SUM(M153:M164)</f>
        <v>7171</v>
      </c>
      <c r="N18" s="82">
        <f>(M18/M17-1)*100</f>
        <v>0.56093114570185953</v>
      </c>
      <c r="O18" s="23">
        <f>SUM(O153:O164)</f>
        <v>2936</v>
      </c>
      <c r="P18" s="82">
        <f>(O18/O17-1)*100</f>
        <v>14.374756525126609</v>
      </c>
      <c r="Q18" s="23">
        <f>SUM(Q153:Q164)</f>
        <v>10611</v>
      </c>
      <c r="R18" s="82">
        <f>(Q18/Q17-1)*100</f>
        <v>12.119611158072697</v>
      </c>
      <c r="S18" s="23">
        <f>SUM(S153:S164)</f>
        <v>8489</v>
      </c>
      <c r="T18" s="82">
        <f>(S18/S17-1)*100</f>
        <v>5.2964524931778723</v>
      </c>
      <c r="U18" s="23">
        <f>SUM(U153:U164)</f>
        <v>2207</v>
      </c>
      <c r="V18" s="82">
        <f>(U18/U17-1)*100</f>
        <v>1.0068649885583536</v>
      </c>
      <c r="W18" s="9"/>
    </row>
    <row r="19" spans="1:23" ht="15" customHeight="1">
      <c r="A19" s="10" t="s">
        <v>309</v>
      </c>
      <c r="B19" s="15"/>
      <c r="C19" s="23">
        <f>SUM(C165:C176)</f>
        <v>46011</v>
      </c>
      <c r="D19" s="82">
        <f t="shared" si="10"/>
        <v>7.3343131079851576</v>
      </c>
      <c r="E19" s="23">
        <f>SUM(E165:E176)</f>
        <v>4258</v>
      </c>
      <c r="F19" s="82">
        <f>(E19/E18-1)*100</f>
        <v>7.5524122253094239</v>
      </c>
      <c r="G19" s="23">
        <f>SUM(G165:G176)</f>
        <v>5050</v>
      </c>
      <c r="H19" s="82">
        <f>(G19/G18-1)*100</f>
        <v>-1.903651903651904</v>
      </c>
      <c r="I19" s="23">
        <f>SUM(I165:I176)</f>
        <v>353</v>
      </c>
      <c r="J19" s="82">
        <f>(I19/I18-1)*100</f>
        <v>-5.8666666666666645</v>
      </c>
      <c r="K19" s="23">
        <f>SUM(K165:K176)</f>
        <v>1830</v>
      </c>
      <c r="L19" s="82">
        <f>(K19/K18-1)*100</f>
        <v>-7.1537290715372954</v>
      </c>
      <c r="M19" s="23">
        <f>SUM(M165:M176)</f>
        <v>8424</v>
      </c>
      <c r="N19" s="82">
        <f>(M19/M18-1)*100</f>
        <v>17.473155766280858</v>
      </c>
      <c r="O19" s="23">
        <f>SUM(O165:O176)</f>
        <v>3108</v>
      </c>
      <c r="P19" s="82">
        <f>(O19/O18-1)*100</f>
        <v>5.8583106267029894</v>
      </c>
      <c r="Q19" s="23">
        <f>SUM(Q165:Q176)</f>
        <v>11718</v>
      </c>
      <c r="R19" s="82">
        <f>(Q19/Q18-1)*100</f>
        <v>10.432569974554706</v>
      </c>
      <c r="S19" s="23">
        <f>SUM(S165:S176)</f>
        <v>8865</v>
      </c>
      <c r="T19" s="82">
        <f>(S19/S18-1)*100</f>
        <v>4.4292613971021355</v>
      </c>
      <c r="U19" s="23">
        <f>SUM(U165:U176)</f>
        <v>2405</v>
      </c>
      <c r="V19" s="82">
        <f>(U19/U18-1)*100</f>
        <v>8.9714544630720372</v>
      </c>
      <c r="W19" s="9"/>
    </row>
    <row r="20" spans="1:23" ht="15" customHeight="1">
      <c r="A20" s="10" t="s">
        <v>363</v>
      </c>
      <c r="B20" s="15"/>
      <c r="C20" s="23">
        <f>SUM(C177:C188)</f>
        <v>49379</v>
      </c>
      <c r="D20" s="82">
        <f t="shared" si="10"/>
        <v>7.3199886983547513</v>
      </c>
      <c r="E20" s="23">
        <f>SUM(E177:E188)</f>
        <v>4420</v>
      </c>
      <c r="F20" s="82">
        <f>(E20/E19-1)*100</f>
        <v>3.8046031000469771</v>
      </c>
      <c r="G20" s="23">
        <f>SUM(G177:G188)</f>
        <v>5239</v>
      </c>
      <c r="H20" s="82">
        <f>(G20/G19-1)*100</f>
        <v>3.7425742574257459</v>
      </c>
      <c r="I20" s="23">
        <f>SUM(I177:I188)</f>
        <v>395</v>
      </c>
      <c r="J20" s="82">
        <f>(I20/I19-1)*100</f>
        <v>11.898016997167149</v>
      </c>
      <c r="K20" s="23">
        <f>SUM(K177:K188)</f>
        <v>2168</v>
      </c>
      <c r="L20" s="82">
        <f>(K20/K19-1)*100</f>
        <v>18.469945355191264</v>
      </c>
      <c r="M20" s="23">
        <f>SUM(M177:M188)</f>
        <v>8767</v>
      </c>
      <c r="N20" s="82">
        <f>(M20/M19-1)*100</f>
        <v>4.0716999050332436</v>
      </c>
      <c r="O20" s="23">
        <f>SUM(O177:O188)</f>
        <v>2995</v>
      </c>
      <c r="P20" s="82">
        <f>(O20/O19-1)*100</f>
        <v>-3.6357786357786304</v>
      </c>
      <c r="Q20" s="23">
        <f>SUM(Q177:Q188)</f>
        <v>13466</v>
      </c>
      <c r="R20" s="82">
        <f>(Q20/Q19-1)*100</f>
        <v>14.917221368834266</v>
      </c>
      <c r="S20" s="23">
        <f>SUM(S177:S188)</f>
        <v>9378</v>
      </c>
      <c r="T20" s="82">
        <f>(S20/S19-1)*100</f>
        <v>5.7868020304568502</v>
      </c>
      <c r="U20" s="23">
        <f>SUM(U177:U188)</f>
        <v>2551</v>
      </c>
      <c r="V20" s="82">
        <f>(U20/U19-1)*100</f>
        <v>6.0706860706860599</v>
      </c>
      <c r="W20" s="9"/>
    </row>
    <row r="21" spans="1:23" s="1" customFormat="1" ht="20.149999999999999" customHeight="1">
      <c r="A21" s="6" t="s">
        <v>146</v>
      </c>
      <c r="B21" s="8"/>
      <c r="C21" s="12">
        <v>3289</v>
      </c>
      <c r="D21" s="83" t="s">
        <v>140</v>
      </c>
      <c r="E21" s="12">
        <v>427</v>
      </c>
      <c r="F21" s="83" t="s">
        <v>140</v>
      </c>
      <c r="G21" s="12">
        <v>487</v>
      </c>
      <c r="H21" s="83" t="s">
        <v>140</v>
      </c>
      <c r="I21" s="12">
        <v>40</v>
      </c>
      <c r="J21" s="83" t="s">
        <v>140</v>
      </c>
      <c r="K21" s="12">
        <v>165</v>
      </c>
      <c r="L21" s="83" t="s">
        <v>140</v>
      </c>
      <c r="M21" s="12">
        <v>717</v>
      </c>
      <c r="N21" s="83" t="s">
        <v>140</v>
      </c>
      <c r="O21" s="12">
        <v>254</v>
      </c>
      <c r="P21" s="83" t="s">
        <v>140</v>
      </c>
      <c r="Q21" s="12">
        <v>271</v>
      </c>
      <c r="R21" s="83" t="s">
        <v>140</v>
      </c>
      <c r="S21" s="12">
        <v>788</v>
      </c>
      <c r="T21" s="83" t="s">
        <v>140</v>
      </c>
      <c r="U21" s="12">
        <v>140</v>
      </c>
      <c r="V21" s="83" t="s">
        <v>140</v>
      </c>
      <c r="W21" s="13"/>
    </row>
    <row r="22" spans="1:23" s="1" customFormat="1" ht="12.65" customHeight="1">
      <c r="A22" s="6" t="s">
        <v>3</v>
      </c>
      <c r="B22" s="8"/>
      <c r="C22" s="12">
        <v>3174</v>
      </c>
      <c r="D22" s="83" t="s">
        <v>140</v>
      </c>
      <c r="E22" s="12">
        <v>461</v>
      </c>
      <c r="F22" s="83" t="s">
        <v>140</v>
      </c>
      <c r="G22" s="12">
        <v>393</v>
      </c>
      <c r="H22" s="83" t="s">
        <v>140</v>
      </c>
      <c r="I22" s="12">
        <v>27</v>
      </c>
      <c r="J22" s="83" t="s">
        <v>140</v>
      </c>
      <c r="K22" s="12">
        <v>207</v>
      </c>
      <c r="L22" s="83" t="s">
        <v>140</v>
      </c>
      <c r="M22" s="12">
        <v>662</v>
      </c>
      <c r="N22" s="83" t="s">
        <v>140</v>
      </c>
      <c r="O22" s="12">
        <v>265</v>
      </c>
      <c r="P22" s="83" t="s">
        <v>140</v>
      </c>
      <c r="Q22" s="12">
        <v>232</v>
      </c>
      <c r="R22" s="83" t="s">
        <v>140</v>
      </c>
      <c r="S22" s="12">
        <v>715</v>
      </c>
      <c r="T22" s="83" t="s">
        <v>140</v>
      </c>
      <c r="U22" s="12">
        <v>212</v>
      </c>
      <c r="V22" s="83" t="s">
        <v>140</v>
      </c>
      <c r="W22" s="13"/>
    </row>
    <row r="23" spans="1:23" s="1" customFormat="1" ht="12.65" customHeight="1">
      <c r="A23" s="6" t="s">
        <v>4</v>
      </c>
      <c r="B23" s="8"/>
      <c r="C23" s="12">
        <v>3403</v>
      </c>
      <c r="D23" s="83" t="s">
        <v>140</v>
      </c>
      <c r="E23" s="12">
        <v>442</v>
      </c>
      <c r="F23" s="83" t="s">
        <v>140</v>
      </c>
      <c r="G23" s="12">
        <v>457</v>
      </c>
      <c r="H23" s="83" t="s">
        <v>140</v>
      </c>
      <c r="I23" s="12">
        <v>22</v>
      </c>
      <c r="J23" s="83" t="s">
        <v>140</v>
      </c>
      <c r="K23" s="12">
        <v>190</v>
      </c>
      <c r="L23" s="83" t="s">
        <v>140</v>
      </c>
      <c r="M23" s="12">
        <v>622</v>
      </c>
      <c r="N23" s="83" t="s">
        <v>140</v>
      </c>
      <c r="O23" s="12">
        <v>263</v>
      </c>
      <c r="P23" s="83" t="s">
        <v>140</v>
      </c>
      <c r="Q23" s="12">
        <v>269</v>
      </c>
      <c r="R23" s="83" t="s">
        <v>140</v>
      </c>
      <c r="S23" s="12">
        <v>955</v>
      </c>
      <c r="T23" s="83" t="s">
        <v>140</v>
      </c>
      <c r="U23" s="12">
        <v>183</v>
      </c>
      <c r="V23" s="83" t="s">
        <v>140</v>
      </c>
      <c r="W23" s="13"/>
    </row>
    <row r="24" spans="1:23" s="1" customFormat="1" ht="12.65" customHeight="1">
      <c r="A24" s="6" t="s">
        <v>5</v>
      </c>
      <c r="B24" s="8"/>
      <c r="C24" s="12">
        <v>3667</v>
      </c>
      <c r="D24" s="83" t="s">
        <v>140</v>
      </c>
      <c r="E24" s="12">
        <v>636</v>
      </c>
      <c r="F24" s="83" t="s">
        <v>140</v>
      </c>
      <c r="G24" s="12">
        <v>520</v>
      </c>
      <c r="H24" s="83" t="s">
        <v>140</v>
      </c>
      <c r="I24" s="12">
        <v>86</v>
      </c>
      <c r="J24" s="83" t="s">
        <v>140</v>
      </c>
      <c r="K24" s="12">
        <v>172</v>
      </c>
      <c r="L24" s="83" t="s">
        <v>140</v>
      </c>
      <c r="M24" s="12">
        <v>580</v>
      </c>
      <c r="N24" s="83" t="s">
        <v>140</v>
      </c>
      <c r="O24" s="12">
        <v>309</v>
      </c>
      <c r="P24" s="83" t="s">
        <v>140</v>
      </c>
      <c r="Q24" s="12">
        <v>303</v>
      </c>
      <c r="R24" s="83" t="s">
        <v>140</v>
      </c>
      <c r="S24" s="12">
        <v>937</v>
      </c>
      <c r="T24" s="83" t="s">
        <v>140</v>
      </c>
      <c r="U24" s="12">
        <v>124</v>
      </c>
      <c r="V24" s="83" t="s">
        <v>140</v>
      </c>
      <c r="W24" s="13"/>
    </row>
    <row r="25" spans="1:23" s="1" customFormat="1" ht="12.65" customHeight="1">
      <c r="A25" s="6" t="s">
        <v>6</v>
      </c>
      <c r="B25" s="8"/>
      <c r="C25" s="12">
        <v>3475</v>
      </c>
      <c r="D25" s="83" t="s">
        <v>140</v>
      </c>
      <c r="E25" s="12">
        <v>424</v>
      </c>
      <c r="F25" s="83" t="s">
        <v>140</v>
      </c>
      <c r="G25" s="12">
        <v>580</v>
      </c>
      <c r="H25" s="83" t="s">
        <v>140</v>
      </c>
      <c r="I25" s="12">
        <v>24</v>
      </c>
      <c r="J25" s="83" t="s">
        <v>140</v>
      </c>
      <c r="K25" s="12">
        <v>206</v>
      </c>
      <c r="L25" s="83" t="s">
        <v>140</v>
      </c>
      <c r="M25" s="12">
        <v>678</v>
      </c>
      <c r="N25" s="83" t="s">
        <v>140</v>
      </c>
      <c r="O25" s="12">
        <v>270</v>
      </c>
      <c r="P25" s="83" t="s">
        <v>140</v>
      </c>
      <c r="Q25" s="12">
        <v>330</v>
      </c>
      <c r="R25" s="83" t="s">
        <v>140</v>
      </c>
      <c r="S25" s="12">
        <v>808</v>
      </c>
      <c r="T25" s="83" t="s">
        <v>140</v>
      </c>
      <c r="U25" s="12">
        <v>155</v>
      </c>
      <c r="V25" s="83" t="s">
        <v>140</v>
      </c>
      <c r="W25" s="13"/>
    </row>
    <row r="26" spans="1:23" s="1" customFormat="1" ht="12.65" customHeight="1">
      <c r="A26" s="6" t="s">
        <v>7</v>
      </c>
      <c r="B26" s="8"/>
      <c r="C26" s="12">
        <v>3992</v>
      </c>
      <c r="D26" s="83" t="s">
        <v>140</v>
      </c>
      <c r="E26" s="12">
        <v>484</v>
      </c>
      <c r="F26" s="83" t="s">
        <v>140</v>
      </c>
      <c r="G26" s="12">
        <v>862</v>
      </c>
      <c r="H26" s="83" t="s">
        <v>140</v>
      </c>
      <c r="I26" s="12">
        <v>36</v>
      </c>
      <c r="J26" s="83" t="s">
        <v>140</v>
      </c>
      <c r="K26" s="12">
        <v>286</v>
      </c>
      <c r="L26" s="83" t="s">
        <v>140</v>
      </c>
      <c r="M26" s="12">
        <v>609</v>
      </c>
      <c r="N26" s="83" t="s">
        <v>140</v>
      </c>
      <c r="O26" s="12">
        <v>273</v>
      </c>
      <c r="P26" s="83" t="s">
        <v>140</v>
      </c>
      <c r="Q26" s="12">
        <v>332</v>
      </c>
      <c r="R26" s="83" t="s">
        <v>140</v>
      </c>
      <c r="S26" s="12">
        <v>960</v>
      </c>
      <c r="T26" s="83" t="s">
        <v>140</v>
      </c>
      <c r="U26" s="12">
        <v>150</v>
      </c>
      <c r="V26" s="83" t="s">
        <v>140</v>
      </c>
      <c r="W26" s="13"/>
    </row>
    <row r="27" spans="1:23" s="1" customFormat="1" ht="12.65" customHeight="1">
      <c r="A27" s="6" t="s">
        <v>10</v>
      </c>
      <c r="B27" s="8"/>
      <c r="C27" s="12">
        <v>4540</v>
      </c>
      <c r="D27" s="83" t="s">
        <v>140</v>
      </c>
      <c r="E27" s="12">
        <v>683</v>
      </c>
      <c r="F27" s="83" t="s">
        <v>140</v>
      </c>
      <c r="G27" s="12">
        <v>607</v>
      </c>
      <c r="H27" s="83" t="s">
        <v>140</v>
      </c>
      <c r="I27" s="12">
        <v>40</v>
      </c>
      <c r="J27" s="83" t="s">
        <v>140</v>
      </c>
      <c r="K27" s="12">
        <v>222</v>
      </c>
      <c r="L27" s="83" t="s">
        <v>140</v>
      </c>
      <c r="M27" s="12">
        <v>1009</v>
      </c>
      <c r="N27" s="83" t="s">
        <v>140</v>
      </c>
      <c r="O27" s="12">
        <v>265</v>
      </c>
      <c r="P27" s="83" t="s">
        <v>140</v>
      </c>
      <c r="Q27" s="12">
        <v>281</v>
      </c>
      <c r="R27" s="83" t="s">
        <v>140</v>
      </c>
      <c r="S27" s="12">
        <v>1262</v>
      </c>
      <c r="T27" s="83" t="s">
        <v>140</v>
      </c>
      <c r="U27" s="12">
        <v>171</v>
      </c>
      <c r="V27" s="83" t="s">
        <v>140</v>
      </c>
      <c r="W27" s="13"/>
    </row>
    <row r="28" spans="1:23" s="1" customFormat="1" ht="12.65" customHeight="1">
      <c r="A28" s="6" t="s">
        <v>8</v>
      </c>
      <c r="B28" s="8"/>
      <c r="C28" s="12">
        <v>3509</v>
      </c>
      <c r="D28" s="83" t="s">
        <v>140</v>
      </c>
      <c r="E28" s="12">
        <v>582</v>
      </c>
      <c r="F28" s="83" t="s">
        <v>140</v>
      </c>
      <c r="G28" s="12">
        <v>529</v>
      </c>
      <c r="H28" s="83" t="s">
        <v>140</v>
      </c>
      <c r="I28" s="12">
        <v>17</v>
      </c>
      <c r="J28" s="83" t="s">
        <v>140</v>
      </c>
      <c r="K28" s="12">
        <v>265</v>
      </c>
      <c r="L28" s="83" t="s">
        <v>140</v>
      </c>
      <c r="M28" s="12">
        <v>536</v>
      </c>
      <c r="N28" s="83" t="s">
        <v>140</v>
      </c>
      <c r="O28" s="12">
        <v>283</v>
      </c>
      <c r="P28" s="83" t="s">
        <v>140</v>
      </c>
      <c r="Q28" s="12">
        <v>287</v>
      </c>
      <c r="R28" s="83" t="s">
        <v>140</v>
      </c>
      <c r="S28" s="12">
        <v>856</v>
      </c>
      <c r="T28" s="83" t="s">
        <v>140</v>
      </c>
      <c r="U28" s="12">
        <v>154</v>
      </c>
      <c r="V28" s="83" t="s">
        <v>140</v>
      </c>
      <c r="W28" s="13"/>
    </row>
    <row r="29" spans="1:23" s="1" customFormat="1" ht="12.65" customHeight="1">
      <c r="A29" s="6" t="s">
        <v>9</v>
      </c>
      <c r="B29" s="8"/>
      <c r="C29" s="12">
        <v>3256</v>
      </c>
      <c r="D29" s="83" t="s">
        <v>140</v>
      </c>
      <c r="E29" s="12">
        <v>440</v>
      </c>
      <c r="F29" s="83" t="s">
        <v>140</v>
      </c>
      <c r="G29" s="12">
        <v>446</v>
      </c>
      <c r="H29" s="83" t="s">
        <v>140</v>
      </c>
      <c r="I29" s="12">
        <v>40</v>
      </c>
      <c r="J29" s="83" t="s">
        <v>140</v>
      </c>
      <c r="K29" s="12">
        <v>150</v>
      </c>
      <c r="L29" s="83" t="s">
        <v>140</v>
      </c>
      <c r="M29" s="12">
        <v>457</v>
      </c>
      <c r="N29" s="83" t="s">
        <v>140</v>
      </c>
      <c r="O29" s="12">
        <v>232</v>
      </c>
      <c r="P29" s="83" t="s">
        <v>140</v>
      </c>
      <c r="Q29" s="12">
        <v>313</v>
      </c>
      <c r="R29" s="83" t="s">
        <v>140</v>
      </c>
      <c r="S29" s="12">
        <v>1023</v>
      </c>
      <c r="T29" s="83" t="s">
        <v>140</v>
      </c>
      <c r="U29" s="12">
        <v>155</v>
      </c>
      <c r="V29" s="83" t="s">
        <v>140</v>
      </c>
      <c r="W29" s="13"/>
    </row>
    <row r="30" spans="1:23" s="1" customFormat="1" ht="12.65" customHeight="1">
      <c r="A30" s="6" t="s">
        <v>147</v>
      </c>
      <c r="B30" s="8"/>
      <c r="C30" s="12">
        <v>4335</v>
      </c>
      <c r="D30" s="83" t="s">
        <v>140</v>
      </c>
      <c r="E30" s="12">
        <v>555</v>
      </c>
      <c r="F30" s="83" t="s">
        <v>140</v>
      </c>
      <c r="G30" s="12">
        <v>603</v>
      </c>
      <c r="H30" s="83" t="s">
        <v>140</v>
      </c>
      <c r="I30" s="12">
        <v>26</v>
      </c>
      <c r="J30" s="83" t="s">
        <v>140</v>
      </c>
      <c r="K30" s="12">
        <v>221</v>
      </c>
      <c r="L30" s="83" t="s">
        <v>140</v>
      </c>
      <c r="M30" s="12">
        <v>667</v>
      </c>
      <c r="N30" s="83" t="s">
        <v>140</v>
      </c>
      <c r="O30" s="12">
        <v>314</v>
      </c>
      <c r="P30" s="83" t="s">
        <v>140</v>
      </c>
      <c r="Q30" s="12">
        <v>405</v>
      </c>
      <c r="R30" s="83" t="s">
        <v>140</v>
      </c>
      <c r="S30" s="12">
        <v>1339</v>
      </c>
      <c r="T30" s="83" t="s">
        <v>140</v>
      </c>
      <c r="U30" s="12">
        <v>205</v>
      </c>
      <c r="V30" s="83" t="s">
        <v>140</v>
      </c>
      <c r="W30" s="13"/>
    </row>
    <row r="31" spans="1:23" s="1" customFormat="1" ht="12.65" customHeight="1">
      <c r="A31" s="6" t="s">
        <v>0</v>
      </c>
      <c r="B31" s="8"/>
      <c r="C31" s="12">
        <v>4045</v>
      </c>
      <c r="D31" s="83" t="s">
        <v>140</v>
      </c>
      <c r="E31" s="12">
        <v>487</v>
      </c>
      <c r="F31" s="83" t="s">
        <v>140</v>
      </c>
      <c r="G31" s="12">
        <v>695</v>
      </c>
      <c r="H31" s="83" t="s">
        <v>140</v>
      </c>
      <c r="I31" s="12">
        <v>47</v>
      </c>
      <c r="J31" s="83" t="s">
        <v>140</v>
      </c>
      <c r="K31" s="12">
        <v>260</v>
      </c>
      <c r="L31" s="83" t="s">
        <v>140</v>
      </c>
      <c r="M31" s="12">
        <v>607</v>
      </c>
      <c r="N31" s="83" t="s">
        <v>140</v>
      </c>
      <c r="O31" s="12">
        <v>316</v>
      </c>
      <c r="P31" s="83" t="s">
        <v>140</v>
      </c>
      <c r="Q31" s="12">
        <v>375</v>
      </c>
      <c r="R31" s="83" t="s">
        <v>140</v>
      </c>
      <c r="S31" s="12">
        <v>1060</v>
      </c>
      <c r="T31" s="83" t="s">
        <v>140</v>
      </c>
      <c r="U31" s="12">
        <v>198</v>
      </c>
      <c r="V31" s="83" t="s">
        <v>140</v>
      </c>
      <c r="W31" s="13"/>
    </row>
    <row r="32" spans="1:23" s="1" customFormat="1" ht="12.65" customHeight="1">
      <c r="A32" s="6" t="s">
        <v>1</v>
      </c>
      <c r="B32" s="8"/>
      <c r="C32" s="12">
        <v>3977</v>
      </c>
      <c r="D32" s="83" t="s">
        <v>140</v>
      </c>
      <c r="E32" s="12">
        <v>483</v>
      </c>
      <c r="F32" s="83" t="s">
        <v>140</v>
      </c>
      <c r="G32" s="12">
        <v>626</v>
      </c>
      <c r="H32" s="83" t="s">
        <v>140</v>
      </c>
      <c r="I32" s="12">
        <v>41</v>
      </c>
      <c r="J32" s="83" t="s">
        <v>140</v>
      </c>
      <c r="K32" s="12">
        <v>195</v>
      </c>
      <c r="L32" s="83" t="s">
        <v>140</v>
      </c>
      <c r="M32" s="12">
        <v>587</v>
      </c>
      <c r="N32" s="83" t="s">
        <v>140</v>
      </c>
      <c r="O32" s="12">
        <v>297</v>
      </c>
      <c r="P32" s="83" t="s">
        <v>140</v>
      </c>
      <c r="Q32" s="12">
        <v>404</v>
      </c>
      <c r="R32" s="83" t="s">
        <v>140</v>
      </c>
      <c r="S32" s="12">
        <v>1184</v>
      </c>
      <c r="T32" s="83" t="s">
        <v>140</v>
      </c>
      <c r="U32" s="12">
        <v>160</v>
      </c>
      <c r="V32" s="83" t="s">
        <v>140</v>
      </c>
      <c r="W32" s="13"/>
    </row>
    <row r="33" spans="1:23" s="1" customFormat="1" ht="20.149999999999999" customHeight="1">
      <c r="A33" s="6" t="s">
        <v>148</v>
      </c>
      <c r="B33" s="8"/>
      <c r="C33" s="12">
        <v>3990</v>
      </c>
      <c r="D33" s="72">
        <f t="shared" ref="D33:D74" si="11">(C33/C21-1)*100</f>
        <v>21.313469139556098</v>
      </c>
      <c r="E33" s="12">
        <v>370</v>
      </c>
      <c r="F33" s="72">
        <f t="shared" ref="F33:F74" si="12">(E33/E21-1)*100</f>
        <v>-13.348946135831385</v>
      </c>
      <c r="G33" s="12">
        <v>690</v>
      </c>
      <c r="H33" s="72">
        <f t="shared" ref="H33:H74" si="13">(G33/G21-1)*100</f>
        <v>41.683778234086247</v>
      </c>
      <c r="I33" s="12">
        <v>56</v>
      </c>
      <c r="J33" s="72">
        <f t="shared" ref="J33:J74" si="14">(I33/I21-1)*100</f>
        <v>39.999999999999993</v>
      </c>
      <c r="K33" s="12">
        <v>269</v>
      </c>
      <c r="L33" s="72">
        <f t="shared" ref="L33:L74" si="15">(K33/K21-1)*100</f>
        <v>63.030303030303038</v>
      </c>
      <c r="M33" s="12">
        <v>651</v>
      </c>
      <c r="N33" s="72">
        <f t="shared" ref="N33:N74" si="16">(M33/M21-1)*100</f>
        <v>-9.2050209205020934</v>
      </c>
      <c r="O33" s="12">
        <v>227</v>
      </c>
      <c r="P33" s="72">
        <f t="shared" ref="P33:P74" si="17">(O33/O21-1)*100</f>
        <v>-10.629921259842522</v>
      </c>
      <c r="Q33" s="12">
        <v>396</v>
      </c>
      <c r="R33" s="72">
        <f t="shared" ref="R33:R74" si="18">(Q33/Q21-1)*100</f>
        <v>46.125461254612546</v>
      </c>
      <c r="S33" s="12">
        <v>1189</v>
      </c>
      <c r="T33" s="72">
        <f t="shared" ref="T33:T74" si="19">(S33/S21-1)*100</f>
        <v>50.888324873096444</v>
      </c>
      <c r="U33" s="12">
        <v>142</v>
      </c>
      <c r="V33" s="72">
        <f t="shared" ref="V33:V74" si="20">(U33/U21-1)*100</f>
        <v>1.4285714285714235</v>
      </c>
      <c r="W33" s="13"/>
    </row>
    <row r="34" spans="1:23" s="1" customFormat="1" ht="12.65" customHeight="1">
      <c r="A34" s="6" t="s">
        <v>3</v>
      </c>
      <c r="B34" s="8"/>
      <c r="C34" s="12">
        <v>3633</v>
      </c>
      <c r="D34" s="72">
        <f t="shared" si="11"/>
        <v>14.461247637051034</v>
      </c>
      <c r="E34" s="12">
        <v>393</v>
      </c>
      <c r="F34" s="72">
        <f t="shared" si="12"/>
        <v>-14.750542299349245</v>
      </c>
      <c r="G34" s="12">
        <v>510</v>
      </c>
      <c r="H34" s="72">
        <f t="shared" si="13"/>
        <v>29.770992366412209</v>
      </c>
      <c r="I34" s="12">
        <v>21</v>
      </c>
      <c r="J34" s="72">
        <f t="shared" si="14"/>
        <v>-22.222222222222221</v>
      </c>
      <c r="K34" s="12">
        <v>233</v>
      </c>
      <c r="L34" s="72">
        <f t="shared" si="15"/>
        <v>12.56038647342994</v>
      </c>
      <c r="M34" s="12">
        <v>568</v>
      </c>
      <c r="N34" s="72">
        <f t="shared" si="16"/>
        <v>-14.199395770392753</v>
      </c>
      <c r="O34" s="12">
        <v>296</v>
      </c>
      <c r="P34" s="72">
        <f t="shared" si="17"/>
        <v>11.698113207547166</v>
      </c>
      <c r="Q34" s="12">
        <v>329</v>
      </c>
      <c r="R34" s="72">
        <f t="shared" si="18"/>
        <v>41.810344827586206</v>
      </c>
      <c r="S34" s="12">
        <v>1158</v>
      </c>
      <c r="T34" s="72">
        <f t="shared" si="19"/>
        <v>61.958041958041953</v>
      </c>
      <c r="U34" s="12">
        <v>125</v>
      </c>
      <c r="V34" s="72">
        <f t="shared" si="20"/>
        <v>-41.037735849056602</v>
      </c>
      <c r="W34" s="13"/>
    </row>
    <row r="35" spans="1:23" s="1" customFormat="1" ht="12.65" customHeight="1">
      <c r="A35" s="6" t="s">
        <v>4</v>
      </c>
      <c r="B35" s="8"/>
      <c r="C35" s="12">
        <v>4351</v>
      </c>
      <c r="D35" s="72">
        <f t="shared" si="11"/>
        <v>27.857772553629157</v>
      </c>
      <c r="E35" s="14">
        <v>533</v>
      </c>
      <c r="F35" s="72">
        <f t="shared" si="12"/>
        <v>20.588235294117641</v>
      </c>
      <c r="G35" s="12">
        <v>610</v>
      </c>
      <c r="H35" s="72">
        <f t="shared" si="13"/>
        <v>33.479212253829324</v>
      </c>
      <c r="I35" s="14">
        <v>41</v>
      </c>
      <c r="J35" s="72">
        <f t="shared" si="14"/>
        <v>86.36363636363636</v>
      </c>
      <c r="K35" s="12">
        <v>266</v>
      </c>
      <c r="L35" s="72">
        <f t="shared" si="15"/>
        <v>39.999999999999993</v>
      </c>
      <c r="M35" s="14">
        <v>655</v>
      </c>
      <c r="N35" s="72">
        <f t="shared" si="16"/>
        <v>5.3054662379421247</v>
      </c>
      <c r="O35" s="12">
        <v>323</v>
      </c>
      <c r="P35" s="72">
        <f t="shared" si="17"/>
        <v>22.813688212927751</v>
      </c>
      <c r="Q35" s="14">
        <v>344</v>
      </c>
      <c r="R35" s="72">
        <f t="shared" si="18"/>
        <v>27.881040892193298</v>
      </c>
      <c r="S35" s="12">
        <v>1429</v>
      </c>
      <c r="T35" s="72">
        <f t="shared" si="19"/>
        <v>49.633507853403145</v>
      </c>
      <c r="U35" s="14">
        <v>150</v>
      </c>
      <c r="V35" s="72">
        <f t="shared" si="20"/>
        <v>-18.032786885245898</v>
      </c>
      <c r="W35" s="13"/>
    </row>
    <row r="36" spans="1:23" s="1" customFormat="1" ht="12.65" customHeight="1">
      <c r="A36" s="6" t="s">
        <v>5</v>
      </c>
      <c r="B36" s="8"/>
      <c r="C36" s="12">
        <v>4294</v>
      </c>
      <c r="D36" s="72">
        <f t="shared" si="11"/>
        <v>17.098445595854916</v>
      </c>
      <c r="E36" s="12">
        <v>383</v>
      </c>
      <c r="F36" s="72">
        <f t="shared" si="12"/>
        <v>-39.779874213836472</v>
      </c>
      <c r="G36" s="12">
        <v>711</v>
      </c>
      <c r="H36" s="72">
        <f t="shared" si="13"/>
        <v>36.730769230769234</v>
      </c>
      <c r="I36" s="12">
        <v>41</v>
      </c>
      <c r="J36" s="72">
        <f t="shared" si="14"/>
        <v>-52.325581395348841</v>
      </c>
      <c r="K36" s="12">
        <v>135</v>
      </c>
      <c r="L36" s="72">
        <f t="shared" si="15"/>
        <v>-21.511627906976749</v>
      </c>
      <c r="M36" s="12">
        <v>835</v>
      </c>
      <c r="N36" s="72">
        <f t="shared" si="16"/>
        <v>43.965517241379317</v>
      </c>
      <c r="O36" s="12">
        <v>318</v>
      </c>
      <c r="P36" s="72">
        <f t="shared" si="17"/>
        <v>2.9126213592232997</v>
      </c>
      <c r="Q36" s="12">
        <v>367</v>
      </c>
      <c r="R36" s="72">
        <f t="shared" si="18"/>
        <v>21.122112211221111</v>
      </c>
      <c r="S36" s="12">
        <v>1329</v>
      </c>
      <c r="T36" s="72">
        <f t="shared" si="19"/>
        <v>41.835645677694778</v>
      </c>
      <c r="U36" s="12">
        <v>175</v>
      </c>
      <c r="V36" s="72">
        <f t="shared" si="20"/>
        <v>41.129032258064527</v>
      </c>
      <c r="W36" s="13"/>
    </row>
    <row r="37" spans="1:23" s="1" customFormat="1" ht="12.65" customHeight="1">
      <c r="A37" s="6" t="s">
        <v>6</v>
      </c>
      <c r="B37" s="8"/>
      <c r="C37" s="12">
        <v>4731</v>
      </c>
      <c r="D37" s="72">
        <f t="shared" si="11"/>
        <v>36.143884892086334</v>
      </c>
      <c r="E37" s="12">
        <v>367</v>
      </c>
      <c r="F37" s="72">
        <f t="shared" si="12"/>
        <v>-13.443396226415095</v>
      </c>
      <c r="G37" s="12">
        <v>610</v>
      </c>
      <c r="H37" s="72">
        <f t="shared" si="13"/>
        <v>5.1724137931034475</v>
      </c>
      <c r="I37" s="12">
        <v>21</v>
      </c>
      <c r="J37" s="72">
        <f t="shared" si="14"/>
        <v>-12.5</v>
      </c>
      <c r="K37" s="12">
        <v>405</v>
      </c>
      <c r="L37" s="72">
        <f t="shared" si="15"/>
        <v>96.601941747572823</v>
      </c>
      <c r="M37" s="12">
        <v>781</v>
      </c>
      <c r="N37" s="72">
        <f t="shared" si="16"/>
        <v>15.19174041297935</v>
      </c>
      <c r="O37" s="12">
        <v>305</v>
      </c>
      <c r="P37" s="72">
        <f t="shared" si="17"/>
        <v>12.962962962962955</v>
      </c>
      <c r="Q37" s="12">
        <v>375</v>
      </c>
      <c r="R37" s="72">
        <f t="shared" si="18"/>
        <v>13.636363636363647</v>
      </c>
      <c r="S37" s="12">
        <v>1745</v>
      </c>
      <c r="T37" s="72">
        <f t="shared" si="19"/>
        <v>115.96534653465346</v>
      </c>
      <c r="U37" s="12">
        <v>122</v>
      </c>
      <c r="V37" s="72">
        <f t="shared" si="20"/>
        <v>-21.29032258064516</v>
      </c>
      <c r="W37" s="13"/>
    </row>
    <row r="38" spans="1:23" s="1" customFormat="1" ht="12.65" customHeight="1">
      <c r="A38" s="6" t="s">
        <v>7</v>
      </c>
      <c r="B38" s="8"/>
      <c r="C38" s="12">
        <v>4832</v>
      </c>
      <c r="D38" s="72">
        <f t="shared" si="11"/>
        <v>21.042084168336682</v>
      </c>
      <c r="E38" s="12">
        <v>436</v>
      </c>
      <c r="F38" s="72">
        <f t="shared" si="12"/>
        <v>-9.9173553719008272</v>
      </c>
      <c r="G38" s="12">
        <v>806</v>
      </c>
      <c r="H38" s="72">
        <f t="shared" si="13"/>
        <v>-6.4965197215777319</v>
      </c>
      <c r="I38" s="12">
        <v>63</v>
      </c>
      <c r="J38" s="72">
        <f t="shared" si="14"/>
        <v>75</v>
      </c>
      <c r="K38" s="12">
        <v>294</v>
      </c>
      <c r="L38" s="72">
        <f t="shared" si="15"/>
        <v>2.7972027972027913</v>
      </c>
      <c r="M38" s="12">
        <v>574</v>
      </c>
      <c r="N38" s="72">
        <f t="shared" si="16"/>
        <v>-5.7471264367816133</v>
      </c>
      <c r="O38" s="12">
        <v>257</v>
      </c>
      <c r="P38" s="72">
        <f t="shared" si="17"/>
        <v>-5.8608058608058622</v>
      </c>
      <c r="Q38" s="12">
        <v>291</v>
      </c>
      <c r="R38" s="72">
        <f t="shared" si="18"/>
        <v>-12.349397590361445</v>
      </c>
      <c r="S38" s="12">
        <v>1963</v>
      </c>
      <c r="T38" s="72">
        <f t="shared" si="19"/>
        <v>104.47916666666669</v>
      </c>
      <c r="U38" s="12">
        <v>148</v>
      </c>
      <c r="V38" s="72">
        <f t="shared" si="20"/>
        <v>-1.3333333333333308</v>
      </c>
      <c r="W38" s="13"/>
    </row>
    <row r="39" spans="1:23" s="1" customFormat="1" ht="12.65" customHeight="1">
      <c r="A39" s="6" t="s">
        <v>10</v>
      </c>
      <c r="B39" s="8"/>
      <c r="C39" s="12">
        <v>5342</v>
      </c>
      <c r="D39" s="72">
        <f t="shared" si="11"/>
        <v>17.665198237885459</v>
      </c>
      <c r="E39" s="14">
        <v>563</v>
      </c>
      <c r="F39" s="72">
        <f t="shared" si="12"/>
        <v>-17.569546120058565</v>
      </c>
      <c r="G39" s="12">
        <v>635</v>
      </c>
      <c r="H39" s="72">
        <f t="shared" si="13"/>
        <v>4.6128500823723328</v>
      </c>
      <c r="I39" s="14">
        <v>14</v>
      </c>
      <c r="J39" s="72">
        <f t="shared" si="14"/>
        <v>-65</v>
      </c>
      <c r="K39" s="12">
        <v>277</v>
      </c>
      <c r="L39" s="72">
        <f t="shared" si="15"/>
        <v>24.774774774774766</v>
      </c>
      <c r="M39" s="14">
        <v>644</v>
      </c>
      <c r="N39" s="72">
        <f t="shared" si="16"/>
        <v>-36.174430128840442</v>
      </c>
      <c r="O39" s="12">
        <v>415</v>
      </c>
      <c r="P39" s="72">
        <f t="shared" si="17"/>
        <v>56.603773584905667</v>
      </c>
      <c r="Q39" s="14">
        <v>454</v>
      </c>
      <c r="R39" s="72">
        <f t="shared" si="18"/>
        <v>61.565836298932375</v>
      </c>
      <c r="S39" s="12">
        <v>2117</v>
      </c>
      <c r="T39" s="72">
        <f t="shared" si="19"/>
        <v>67.749603803486536</v>
      </c>
      <c r="U39" s="14">
        <v>223</v>
      </c>
      <c r="V39" s="72">
        <f t="shared" si="20"/>
        <v>30.409356725146196</v>
      </c>
      <c r="W39" s="13"/>
    </row>
    <row r="40" spans="1:23" s="1" customFormat="1" ht="12.65" customHeight="1">
      <c r="A40" s="6" t="s">
        <v>8</v>
      </c>
      <c r="B40" s="8"/>
      <c r="C40" s="12">
        <v>5526</v>
      </c>
      <c r="D40" s="72">
        <f t="shared" si="11"/>
        <v>57.480763750356225</v>
      </c>
      <c r="E40" s="12">
        <v>638</v>
      </c>
      <c r="F40" s="72">
        <f t="shared" si="12"/>
        <v>9.6219931271477765</v>
      </c>
      <c r="G40" s="12">
        <v>777</v>
      </c>
      <c r="H40" s="72">
        <f t="shared" si="13"/>
        <v>46.880907372400756</v>
      </c>
      <c r="I40" s="12">
        <v>24</v>
      </c>
      <c r="J40" s="72">
        <f t="shared" si="14"/>
        <v>41.176470588235304</v>
      </c>
      <c r="K40" s="12">
        <v>357</v>
      </c>
      <c r="L40" s="72">
        <f t="shared" si="15"/>
        <v>34.71698113207546</v>
      </c>
      <c r="M40" s="12">
        <v>841</v>
      </c>
      <c r="N40" s="72">
        <f t="shared" si="16"/>
        <v>56.902985074626855</v>
      </c>
      <c r="O40" s="12">
        <v>390</v>
      </c>
      <c r="P40" s="72">
        <f t="shared" si="17"/>
        <v>37.809187279151942</v>
      </c>
      <c r="Q40" s="12">
        <v>346</v>
      </c>
      <c r="R40" s="72">
        <f t="shared" si="18"/>
        <v>20.557491289198616</v>
      </c>
      <c r="S40" s="12">
        <v>2028</v>
      </c>
      <c r="T40" s="72">
        <f t="shared" si="19"/>
        <v>136.9158878504673</v>
      </c>
      <c r="U40" s="12">
        <v>125</v>
      </c>
      <c r="V40" s="72">
        <f t="shared" si="20"/>
        <v>-18.831168831168831</v>
      </c>
      <c r="W40" s="13"/>
    </row>
    <row r="41" spans="1:23" s="1" customFormat="1" ht="12.65" customHeight="1">
      <c r="A41" s="6" t="s">
        <v>9</v>
      </c>
      <c r="B41" s="8"/>
      <c r="C41" s="12">
        <v>4181</v>
      </c>
      <c r="D41" s="72">
        <f>(C41/C29-1)*100</f>
        <v>28.409090909090917</v>
      </c>
      <c r="E41" s="12">
        <v>401</v>
      </c>
      <c r="F41" s="72">
        <f t="shared" si="12"/>
        <v>-8.8636363636363633</v>
      </c>
      <c r="G41" s="12">
        <v>538</v>
      </c>
      <c r="H41" s="72">
        <f t="shared" si="13"/>
        <v>20.627802690582953</v>
      </c>
      <c r="I41" s="12">
        <v>69</v>
      </c>
      <c r="J41" s="72">
        <f t="shared" si="14"/>
        <v>72.500000000000014</v>
      </c>
      <c r="K41" s="12">
        <v>268</v>
      </c>
      <c r="L41" s="72">
        <f t="shared" si="15"/>
        <v>78.666666666666657</v>
      </c>
      <c r="M41" s="12">
        <v>475</v>
      </c>
      <c r="N41" s="72">
        <f t="shared" si="16"/>
        <v>3.938730853391692</v>
      </c>
      <c r="O41" s="12">
        <v>271</v>
      </c>
      <c r="P41" s="72">
        <f t="shared" si="17"/>
        <v>16.81034482758621</v>
      </c>
      <c r="Q41" s="12">
        <v>298</v>
      </c>
      <c r="R41" s="72">
        <f t="shared" si="18"/>
        <v>-4.7923322683706022</v>
      </c>
      <c r="S41" s="12">
        <v>1605</v>
      </c>
      <c r="T41" s="72">
        <f t="shared" si="19"/>
        <v>56.891495601173013</v>
      </c>
      <c r="U41" s="12">
        <v>256</v>
      </c>
      <c r="V41" s="72">
        <f t="shared" si="20"/>
        <v>65.161290322580641</v>
      </c>
      <c r="W41" s="13"/>
    </row>
    <row r="42" spans="1:23" s="1" customFormat="1" ht="12.65" customHeight="1">
      <c r="A42" s="6" t="s">
        <v>149</v>
      </c>
      <c r="B42" s="8"/>
      <c r="C42" s="13">
        <v>5039</v>
      </c>
      <c r="D42" s="72">
        <f t="shared" si="11"/>
        <v>16.239907727796997</v>
      </c>
      <c r="E42" s="13">
        <v>550</v>
      </c>
      <c r="F42" s="72">
        <f t="shared" si="12"/>
        <v>-0.9009009009009028</v>
      </c>
      <c r="G42" s="13">
        <v>693</v>
      </c>
      <c r="H42" s="72">
        <f t="shared" si="13"/>
        <v>14.925373134328357</v>
      </c>
      <c r="I42" s="13">
        <v>47</v>
      </c>
      <c r="J42" s="72">
        <f t="shared" si="14"/>
        <v>80.769230769230774</v>
      </c>
      <c r="K42" s="13">
        <v>285</v>
      </c>
      <c r="L42" s="72">
        <f t="shared" si="15"/>
        <v>28.959276018099555</v>
      </c>
      <c r="M42" s="13">
        <v>609</v>
      </c>
      <c r="N42" s="72">
        <f t="shared" si="16"/>
        <v>-8.6956521739130483</v>
      </c>
      <c r="O42" s="13">
        <v>418</v>
      </c>
      <c r="P42" s="72">
        <f t="shared" si="17"/>
        <v>33.121019108280251</v>
      </c>
      <c r="Q42" s="13">
        <v>472</v>
      </c>
      <c r="R42" s="72">
        <f t="shared" si="18"/>
        <v>16.543209876543209</v>
      </c>
      <c r="S42" s="13">
        <v>1808</v>
      </c>
      <c r="T42" s="72">
        <f t="shared" si="19"/>
        <v>35.026138909634064</v>
      </c>
      <c r="U42" s="13">
        <v>157</v>
      </c>
      <c r="V42" s="72">
        <f t="shared" si="20"/>
        <v>-23.414634146341463</v>
      </c>
      <c r="W42" s="13"/>
    </row>
    <row r="43" spans="1:23" s="1" customFormat="1" ht="12.65" customHeight="1">
      <c r="A43" s="6" t="s">
        <v>0</v>
      </c>
      <c r="B43" s="8"/>
      <c r="C43" s="13">
        <v>5547</v>
      </c>
      <c r="D43" s="72">
        <f t="shared" si="11"/>
        <v>37.132262051915951</v>
      </c>
      <c r="E43" s="13">
        <v>673</v>
      </c>
      <c r="F43" s="72">
        <f t="shared" si="12"/>
        <v>38.19301848049281</v>
      </c>
      <c r="G43" s="13">
        <v>818</v>
      </c>
      <c r="H43" s="72">
        <f t="shared" si="13"/>
        <v>17.697841726618702</v>
      </c>
      <c r="I43" s="13">
        <v>25</v>
      </c>
      <c r="J43" s="72">
        <f t="shared" si="14"/>
        <v>-46.808510638297875</v>
      </c>
      <c r="K43" s="13">
        <v>462</v>
      </c>
      <c r="L43" s="72">
        <f t="shared" si="15"/>
        <v>77.692307692307679</v>
      </c>
      <c r="M43" s="13">
        <v>686</v>
      </c>
      <c r="N43" s="72">
        <f t="shared" si="16"/>
        <v>13.01482701812191</v>
      </c>
      <c r="O43" s="13">
        <v>392</v>
      </c>
      <c r="P43" s="72">
        <f t="shared" si="17"/>
        <v>24.050632911392398</v>
      </c>
      <c r="Q43" s="13">
        <v>403</v>
      </c>
      <c r="R43" s="72">
        <f t="shared" si="18"/>
        <v>7.4666666666666659</v>
      </c>
      <c r="S43" s="13">
        <v>1847</v>
      </c>
      <c r="T43" s="72">
        <f t="shared" si="19"/>
        <v>74.245283018867923</v>
      </c>
      <c r="U43" s="13">
        <v>241</v>
      </c>
      <c r="V43" s="72">
        <f t="shared" si="20"/>
        <v>21.717171717171713</v>
      </c>
      <c r="W43" s="13"/>
    </row>
    <row r="44" spans="1:23" s="1" customFormat="1" ht="13.5" customHeight="1">
      <c r="A44" s="6" t="s">
        <v>1</v>
      </c>
      <c r="B44" s="8"/>
      <c r="C44" s="13">
        <v>5825</v>
      </c>
      <c r="D44" s="72">
        <f t="shared" si="11"/>
        <v>46.467186321347739</v>
      </c>
      <c r="E44" s="13">
        <v>544</v>
      </c>
      <c r="F44" s="72">
        <f t="shared" si="12"/>
        <v>12.62939958592133</v>
      </c>
      <c r="G44" s="13">
        <v>790</v>
      </c>
      <c r="H44" s="72">
        <f t="shared" si="13"/>
        <v>26.198083067092661</v>
      </c>
      <c r="I44" s="13">
        <v>82</v>
      </c>
      <c r="J44" s="72">
        <f t="shared" si="14"/>
        <v>100</v>
      </c>
      <c r="K44" s="13">
        <v>262</v>
      </c>
      <c r="L44" s="72">
        <f t="shared" si="15"/>
        <v>34.358974358974351</v>
      </c>
      <c r="M44" s="13">
        <v>578</v>
      </c>
      <c r="N44" s="72">
        <f t="shared" si="16"/>
        <v>-1.5332197614991494</v>
      </c>
      <c r="O44" s="13">
        <v>389</v>
      </c>
      <c r="P44" s="72">
        <f t="shared" si="17"/>
        <v>30.976430976430969</v>
      </c>
      <c r="Q44" s="13">
        <v>468</v>
      </c>
      <c r="R44" s="72">
        <f t="shared" si="18"/>
        <v>15.841584158415834</v>
      </c>
      <c r="S44" s="13">
        <v>2509</v>
      </c>
      <c r="T44" s="72">
        <f t="shared" si="19"/>
        <v>111.90878378378378</v>
      </c>
      <c r="U44" s="13">
        <v>203</v>
      </c>
      <c r="V44" s="72">
        <f t="shared" si="20"/>
        <v>26.875000000000004</v>
      </c>
      <c r="W44" s="12"/>
    </row>
    <row r="45" spans="1:23" s="1" customFormat="1" ht="20.149999999999999" customHeight="1">
      <c r="A45" s="6" t="s">
        <v>150</v>
      </c>
      <c r="B45" s="8"/>
      <c r="C45" s="12">
        <v>4908</v>
      </c>
      <c r="D45" s="72">
        <f t="shared" si="11"/>
        <v>23.007518796992478</v>
      </c>
      <c r="E45" s="12">
        <v>520</v>
      </c>
      <c r="F45" s="72">
        <f t="shared" si="12"/>
        <v>40.540540540540547</v>
      </c>
      <c r="G45" s="12">
        <v>543</v>
      </c>
      <c r="H45" s="72">
        <f t="shared" si="13"/>
        <v>-21.304347826086957</v>
      </c>
      <c r="I45" s="12">
        <v>46</v>
      </c>
      <c r="J45" s="72">
        <f t="shared" si="14"/>
        <v>-17.857142857142861</v>
      </c>
      <c r="K45" s="12">
        <v>250</v>
      </c>
      <c r="L45" s="72">
        <f t="shared" si="15"/>
        <v>-7.0631970260223049</v>
      </c>
      <c r="M45" s="12">
        <v>508</v>
      </c>
      <c r="N45" s="72">
        <f t="shared" si="16"/>
        <v>-21.966205837173579</v>
      </c>
      <c r="O45" s="12">
        <v>371</v>
      </c>
      <c r="P45" s="72">
        <f t="shared" si="17"/>
        <v>63.436123348017624</v>
      </c>
      <c r="Q45" s="12">
        <v>318</v>
      </c>
      <c r="R45" s="72">
        <f t="shared" si="18"/>
        <v>-19.696969696969703</v>
      </c>
      <c r="S45" s="12">
        <v>2104</v>
      </c>
      <c r="T45" s="72">
        <f t="shared" si="19"/>
        <v>76.955424726661064</v>
      </c>
      <c r="U45" s="12">
        <v>248</v>
      </c>
      <c r="V45" s="72">
        <f t="shared" si="20"/>
        <v>74.64788732394365</v>
      </c>
      <c r="W45" s="13"/>
    </row>
    <row r="46" spans="1:23" s="1" customFormat="1" ht="12.65" customHeight="1">
      <c r="A46" s="6" t="s">
        <v>3</v>
      </c>
      <c r="B46" s="8"/>
      <c r="C46" s="12">
        <v>4782</v>
      </c>
      <c r="D46" s="72">
        <f t="shared" si="11"/>
        <v>31.626754748142027</v>
      </c>
      <c r="E46" s="12">
        <v>589</v>
      </c>
      <c r="F46" s="72">
        <f t="shared" si="12"/>
        <v>49.872773536895679</v>
      </c>
      <c r="G46" s="12">
        <v>571</v>
      </c>
      <c r="H46" s="72">
        <f t="shared" si="13"/>
        <v>11.960784313725492</v>
      </c>
      <c r="I46" s="12">
        <v>17</v>
      </c>
      <c r="J46" s="72">
        <f t="shared" si="14"/>
        <v>-19.047619047619047</v>
      </c>
      <c r="K46" s="12">
        <v>219</v>
      </c>
      <c r="L46" s="72">
        <f t="shared" si="15"/>
        <v>-6.0085836909871233</v>
      </c>
      <c r="M46" s="12">
        <v>646</v>
      </c>
      <c r="N46" s="72">
        <f t="shared" si="16"/>
        <v>13.732394366197177</v>
      </c>
      <c r="O46" s="12">
        <v>479</v>
      </c>
      <c r="P46" s="72">
        <f t="shared" si="17"/>
        <v>61.824324324324323</v>
      </c>
      <c r="Q46" s="12">
        <v>369</v>
      </c>
      <c r="R46" s="72">
        <f t="shared" si="18"/>
        <v>12.158054711246201</v>
      </c>
      <c r="S46" s="12">
        <v>1756</v>
      </c>
      <c r="T46" s="72">
        <f t="shared" si="19"/>
        <v>51.640759930915372</v>
      </c>
      <c r="U46" s="12">
        <v>136</v>
      </c>
      <c r="V46" s="72">
        <f t="shared" si="20"/>
        <v>8.8000000000000078</v>
      </c>
      <c r="W46" s="13"/>
    </row>
    <row r="47" spans="1:23" s="1" customFormat="1" ht="12.65" customHeight="1">
      <c r="A47" s="6" t="s">
        <v>4</v>
      </c>
      <c r="B47" s="8"/>
      <c r="C47" s="12">
        <v>5049</v>
      </c>
      <c r="D47" s="72">
        <f t="shared" si="11"/>
        <v>16.042289128935884</v>
      </c>
      <c r="E47" s="12">
        <v>471</v>
      </c>
      <c r="F47" s="72">
        <f t="shared" si="12"/>
        <v>-11.632270168855531</v>
      </c>
      <c r="G47" s="12">
        <v>700</v>
      </c>
      <c r="H47" s="72">
        <f t="shared" si="13"/>
        <v>14.754098360655732</v>
      </c>
      <c r="I47" s="12">
        <v>46</v>
      </c>
      <c r="J47" s="72">
        <f t="shared" si="14"/>
        <v>12.195121951219523</v>
      </c>
      <c r="K47" s="12">
        <v>384</v>
      </c>
      <c r="L47" s="72">
        <f t="shared" si="15"/>
        <v>44.36090225563909</v>
      </c>
      <c r="M47" s="12">
        <v>578</v>
      </c>
      <c r="N47" s="72">
        <f t="shared" si="16"/>
        <v>-11.755725190839694</v>
      </c>
      <c r="O47" s="12">
        <v>379</v>
      </c>
      <c r="P47" s="72">
        <f t="shared" si="17"/>
        <v>17.337461300309599</v>
      </c>
      <c r="Q47" s="12">
        <v>394</v>
      </c>
      <c r="R47" s="72">
        <f t="shared" si="18"/>
        <v>14.534883720930235</v>
      </c>
      <c r="S47" s="12">
        <v>1958</v>
      </c>
      <c r="T47" s="72">
        <f t="shared" si="19"/>
        <v>37.018894331700494</v>
      </c>
      <c r="U47" s="12">
        <v>139</v>
      </c>
      <c r="V47" s="72">
        <f t="shared" si="20"/>
        <v>-7.3333333333333357</v>
      </c>
      <c r="W47" s="13"/>
    </row>
    <row r="48" spans="1:23" s="1" customFormat="1" ht="12.65" customHeight="1">
      <c r="A48" s="6" t="s">
        <v>5</v>
      </c>
      <c r="B48" s="8"/>
      <c r="C48" s="12">
        <v>5725</v>
      </c>
      <c r="D48" s="72">
        <f t="shared" si="11"/>
        <v>33.325570563577081</v>
      </c>
      <c r="E48" s="12">
        <v>540</v>
      </c>
      <c r="F48" s="72">
        <f t="shared" si="12"/>
        <v>40.992167101827668</v>
      </c>
      <c r="G48" s="12">
        <v>565</v>
      </c>
      <c r="H48" s="72">
        <f t="shared" si="13"/>
        <v>-20.534458509142052</v>
      </c>
      <c r="I48" s="12">
        <v>33</v>
      </c>
      <c r="J48" s="72">
        <f t="shared" si="14"/>
        <v>-19.512195121951216</v>
      </c>
      <c r="K48" s="12">
        <v>325</v>
      </c>
      <c r="L48" s="72">
        <f t="shared" si="15"/>
        <v>140.74074074074073</v>
      </c>
      <c r="M48" s="12">
        <v>583</v>
      </c>
      <c r="N48" s="72">
        <f t="shared" si="16"/>
        <v>-30.179640718562872</v>
      </c>
      <c r="O48" s="12">
        <v>311</v>
      </c>
      <c r="P48" s="72">
        <f t="shared" si="17"/>
        <v>-2.2012578616352196</v>
      </c>
      <c r="Q48" s="12">
        <v>419</v>
      </c>
      <c r="R48" s="72">
        <f t="shared" si="18"/>
        <v>14.168937329700281</v>
      </c>
      <c r="S48" s="12">
        <v>2750</v>
      </c>
      <c r="T48" s="72">
        <f t="shared" si="19"/>
        <v>106.92249811888637</v>
      </c>
      <c r="U48" s="12">
        <v>199</v>
      </c>
      <c r="V48" s="72">
        <f t="shared" si="20"/>
        <v>13.714285714285722</v>
      </c>
      <c r="W48" s="13"/>
    </row>
    <row r="49" spans="1:23" s="1" customFormat="1" ht="12.65" customHeight="1">
      <c r="A49" s="6" t="s">
        <v>6</v>
      </c>
      <c r="B49" s="8"/>
      <c r="C49" s="12">
        <v>5026</v>
      </c>
      <c r="D49" s="72">
        <f t="shared" si="11"/>
        <v>6.235468188543658</v>
      </c>
      <c r="E49" s="41">
        <v>459</v>
      </c>
      <c r="F49" s="96">
        <f t="shared" si="12"/>
        <v>25.068119891008166</v>
      </c>
      <c r="G49" s="41">
        <v>660</v>
      </c>
      <c r="H49" s="96">
        <f t="shared" si="13"/>
        <v>8.196721311475418</v>
      </c>
      <c r="I49" s="41">
        <v>47</v>
      </c>
      <c r="J49" s="96">
        <f t="shared" si="14"/>
        <v>123.80952380952381</v>
      </c>
      <c r="K49" s="41">
        <v>261</v>
      </c>
      <c r="L49" s="72">
        <f t="shared" si="15"/>
        <v>-35.55555555555555</v>
      </c>
      <c r="M49" s="12">
        <v>570</v>
      </c>
      <c r="N49" s="72">
        <f t="shared" si="16"/>
        <v>-27.016645326504484</v>
      </c>
      <c r="O49" s="12">
        <v>341</v>
      </c>
      <c r="P49" s="72">
        <f t="shared" si="17"/>
        <v>11.8032786885246</v>
      </c>
      <c r="Q49" s="12">
        <v>379</v>
      </c>
      <c r="R49" s="72">
        <f t="shared" si="18"/>
        <v>1.0666666666666602</v>
      </c>
      <c r="S49" s="12">
        <v>2128</v>
      </c>
      <c r="T49" s="72">
        <f t="shared" si="19"/>
        <v>21.948424068767913</v>
      </c>
      <c r="U49" s="12">
        <v>181</v>
      </c>
      <c r="V49" s="72">
        <f t="shared" si="20"/>
        <v>48.360655737704917</v>
      </c>
      <c r="W49" s="13"/>
    </row>
    <row r="50" spans="1:23" s="1" customFormat="1" ht="12.65" customHeight="1">
      <c r="A50" s="6" t="s">
        <v>7</v>
      </c>
      <c r="B50" s="8"/>
      <c r="C50" s="12">
        <v>5269</v>
      </c>
      <c r="D50" s="72">
        <f t="shared" si="11"/>
        <v>9.0438741721854399</v>
      </c>
      <c r="E50" s="41">
        <v>410</v>
      </c>
      <c r="F50" s="96">
        <f t="shared" si="12"/>
        <v>-5.9633027522935755</v>
      </c>
      <c r="G50" s="41">
        <v>1001</v>
      </c>
      <c r="H50" s="96">
        <f t="shared" si="13"/>
        <v>24.193548387096776</v>
      </c>
      <c r="I50" s="41">
        <v>74</v>
      </c>
      <c r="J50" s="96">
        <f t="shared" si="14"/>
        <v>17.460317460317466</v>
      </c>
      <c r="K50" s="41">
        <v>395</v>
      </c>
      <c r="L50" s="72">
        <f t="shared" si="15"/>
        <v>34.353741496598644</v>
      </c>
      <c r="M50" s="12">
        <v>669</v>
      </c>
      <c r="N50" s="72">
        <f t="shared" si="16"/>
        <v>16.550522648083632</v>
      </c>
      <c r="O50" s="12">
        <v>375</v>
      </c>
      <c r="P50" s="72">
        <f t="shared" si="17"/>
        <v>45.914396887159526</v>
      </c>
      <c r="Q50" s="12">
        <v>391</v>
      </c>
      <c r="R50" s="72">
        <f t="shared" si="18"/>
        <v>34.364261168384871</v>
      </c>
      <c r="S50" s="12">
        <v>1812</v>
      </c>
      <c r="T50" s="72">
        <f t="shared" si="19"/>
        <v>-7.6923076923076872</v>
      </c>
      <c r="U50" s="12">
        <v>142</v>
      </c>
      <c r="V50" s="72">
        <f t="shared" si="20"/>
        <v>-4.0540540540540571</v>
      </c>
      <c r="W50" s="13"/>
    </row>
    <row r="51" spans="1:23" s="1" customFormat="1" ht="12.65" customHeight="1">
      <c r="A51" s="6" t="s">
        <v>10</v>
      </c>
      <c r="B51" s="8"/>
      <c r="C51" s="12">
        <v>5735</v>
      </c>
      <c r="D51" s="72">
        <f t="shared" si="11"/>
        <v>7.3567952077873366</v>
      </c>
      <c r="E51" s="41">
        <v>475</v>
      </c>
      <c r="F51" s="96">
        <f t="shared" si="12"/>
        <v>-15.630550621669625</v>
      </c>
      <c r="G51" s="41">
        <v>735</v>
      </c>
      <c r="H51" s="96">
        <f t="shared" si="13"/>
        <v>15.748031496062985</v>
      </c>
      <c r="I51" s="41">
        <v>41</v>
      </c>
      <c r="J51" s="96">
        <f t="shared" si="14"/>
        <v>192.85714285714283</v>
      </c>
      <c r="K51" s="41">
        <v>409</v>
      </c>
      <c r="L51" s="72">
        <f t="shared" si="15"/>
        <v>47.653429602888096</v>
      </c>
      <c r="M51" s="12">
        <v>605</v>
      </c>
      <c r="N51" s="72">
        <f t="shared" si="16"/>
        <v>-6.0559006211180151</v>
      </c>
      <c r="O51" s="12">
        <v>351</v>
      </c>
      <c r="P51" s="72">
        <f t="shared" si="17"/>
        <v>-15.42168674698795</v>
      </c>
      <c r="Q51" s="12">
        <v>425</v>
      </c>
      <c r="R51" s="72">
        <f t="shared" si="18"/>
        <v>-6.3876651982378903</v>
      </c>
      <c r="S51" s="12">
        <v>2470</v>
      </c>
      <c r="T51" s="72">
        <f t="shared" si="19"/>
        <v>16.674539442607461</v>
      </c>
      <c r="U51" s="12">
        <v>224</v>
      </c>
      <c r="V51" s="72">
        <f t="shared" si="20"/>
        <v>0.4484304932735439</v>
      </c>
      <c r="W51" s="13"/>
    </row>
    <row r="52" spans="1:23" s="1" customFormat="1" ht="12.65" customHeight="1">
      <c r="A52" s="6" t="s">
        <v>8</v>
      </c>
      <c r="B52" s="8"/>
      <c r="C52" s="12">
        <v>5729</v>
      </c>
      <c r="D52" s="72">
        <f t="shared" si="11"/>
        <v>3.673543250090483</v>
      </c>
      <c r="E52" s="41">
        <v>461</v>
      </c>
      <c r="F52" s="96">
        <f t="shared" si="12"/>
        <v>-27.742946708463943</v>
      </c>
      <c r="G52" s="41">
        <v>627</v>
      </c>
      <c r="H52" s="96">
        <f t="shared" si="13"/>
        <v>-19.3050193050193</v>
      </c>
      <c r="I52" s="41">
        <v>46</v>
      </c>
      <c r="J52" s="96">
        <f t="shared" si="14"/>
        <v>91.666666666666671</v>
      </c>
      <c r="K52" s="41">
        <v>226</v>
      </c>
      <c r="L52" s="72">
        <f t="shared" si="15"/>
        <v>-36.694677871148464</v>
      </c>
      <c r="M52" s="12">
        <v>1419</v>
      </c>
      <c r="N52" s="72">
        <f t="shared" si="16"/>
        <v>68.727705112960763</v>
      </c>
      <c r="O52" s="12">
        <v>424</v>
      </c>
      <c r="P52" s="72">
        <f t="shared" si="17"/>
        <v>8.7179487179487083</v>
      </c>
      <c r="Q52" s="12">
        <v>438</v>
      </c>
      <c r="R52" s="72">
        <f t="shared" si="18"/>
        <v>26.589595375722542</v>
      </c>
      <c r="S52" s="12">
        <v>1929</v>
      </c>
      <c r="T52" s="72">
        <f t="shared" si="19"/>
        <v>-4.8816568047337245</v>
      </c>
      <c r="U52" s="12">
        <v>159</v>
      </c>
      <c r="V52" s="72">
        <f t="shared" si="20"/>
        <v>27.200000000000003</v>
      </c>
      <c r="W52" s="13"/>
    </row>
    <row r="53" spans="1:23" s="1" customFormat="1" ht="12.65" customHeight="1">
      <c r="A53" s="6" t="s">
        <v>9</v>
      </c>
      <c r="B53" s="8"/>
      <c r="C53" s="12">
        <v>4285</v>
      </c>
      <c r="D53" s="72">
        <f t="shared" si="11"/>
        <v>2.4874431954077902</v>
      </c>
      <c r="E53" s="41">
        <v>367</v>
      </c>
      <c r="F53" s="96">
        <f t="shared" si="12"/>
        <v>-8.4788029925187089</v>
      </c>
      <c r="G53" s="41">
        <v>522</v>
      </c>
      <c r="H53" s="96">
        <f t="shared" si="13"/>
        <v>-2.9739776951672847</v>
      </c>
      <c r="I53" s="41">
        <v>83</v>
      </c>
      <c r="J53" s="96">
        <f t="shared" si="14"/>
        <v>20.289855072463769</v>
      </c>
      <c r="K53" s="41">
        <v>392</v>
      </c>
      <c r="L53" s="72">
        <f t="shared" si="15"/>
        <v>46.268656716417908</v>
      </c>
      <c r="M53" s="12">
        <v>691</v>
      </c>
      <c r="N53" s="72">
        <f t="shared" si="16"/>
        <v>45.473684210526308</v>
      </c>
      <c r="O53" s="12">
        <v>270</v>
      </c>
      <c r="P53" s="72">
        <f t="shared" si="17"/>
        <v>-0.36900369003689537</v>
      </c>
      <c r="Q53" s="12">
        <v>281</v>
      </c>
      <c r="R53" s="72">
        <f t="shared" si="18"/>
        <v>-5.7046979865771785</v>
      </c>
      <c r="S53" s="12">
        <v>1442</v>
      </c>
      <c r="T53" s="72">
        <f t="shared" si="19"/>
        <v>-10.155763239875393</v>
      </c>
      <c r="U53" s="12">
        <v>237</v>
      </c>
      <c r="V53" s="72">
        <f t="shared" si="20"/>
        <v>-7.421875</v>
      </c>
      <c r="W53" s="13"/>
    </row>
    <row r="54" spans="1:23" s="1" customFormat="1" ht="12.65" customHeight="1">
      <c r="A54" s="6" t="s">
        <v>151</v>
      </c>
      <c r="B54" s="8"/>
      <c r="C54" s="12">
        <v>5752</v>
      </c>
      <c r="D54" s="72">
        <f t="shared" si="11"/>
        <v>14.14963286366342</v>
      </c>
      <c r="E54" s="41">
        <v>447</v>
      </c>
      <c r="F54" s="96">
        <f t="shared" si="12"/>
        <v>-18.727272727272727</v>
      </c>
      <c r="G54" s="41">
        <v>863</v>
      </c>
      <c r="H54" s="96">
        <f t="shared" si="13"/>
        <v>24.531024531024535</v>
      </c>
      <c r="I54" s="41">
        <v>64</v>
      </c>
      <c r="J54" s="96">
        <f t="shared" si="14"/>
        <v>36.170212765957444</v>
      </c>
      <c r="K54" s="41">
        <v>318</v>
      </c>
      <c r="L54" s="72">
        <f t="shared" si="15"/>
        <v>11.578947368421044</v>
      </c>
      <c r="M54" s="12">
        <v>876</v>
      </c>
      <c r="N54" s="72">
        <f t="shared" si="16"/>
        <v>43.842364532019708</v>
      </c>
      <c r="O54" s="12">
        <v>380</v>
      </c>
      <c r="P54" s="72">
        <f t="shared" si="17"/>
        <v>-9.0909090909090935</v>
      </c>
      <c r="Q54" s="12">
        <v>507</v>
      </c>
      <c r="R54" s="72">
        <f t="shared" si="18"/>
        <v>7.4152542372881269</v>
      </c>
      <c r="S54" s="12">
        <v>2014</v>
      </c>
      <c r="T54" s="72">
        <f t="shared" si="19"/>
        <v>11.393805309734507</v>
      </c>
      <c r="U54" s="12">
        <v>283</v>
      </c>
      <c r="V54" s="72">
        <f t="shared" si="20"/>
        <v>80.254777070063696</v>
      </c>
      <c r="W54" s="13"/>
    </row>
    <row r="55" spans="1:23" s="1" customFormat="1" ht="12.65" customHeight="1">
      <c r="A55" s="6" t="s">
        <v>0</v>
      </c>
      <c r="B55" s="8"/>
      <c r="C55" s="12">
        <v>6463</v>
      </c>
      <c r="D55" s="72">
        <f t="shared" si="11"/>
        <v>16.513430683252217</v>
      </c>
      <c r="E55" s="41">
        <v>549</v>
      </c>
      <c r="F55" s="96">
        <f t="shared" si="12"/>
        <v>-18.424962852897476</v>
      </c>
      <c r="G55" s="41">
        <v>703</v>
      </c>
      <c r="H55" s="96">
        <f t="shared" si="13"/>
        <v>-14.058679706601463</v>
      </c>
      <c r="I55" s="41">
        <v>31</v>
      </c>
      <c r="J55" s="96">
        <f t="shared" si="14"/>
        <v>24</v>
      </c>
      <c r="K55" s="41">
        <v>362</v>
      </c>
      <c r="L55" s="72">
        <f t="shared" si="15"/>
        <v>-21.645021645021643</v>
      </c>
      <c r="M55" s="12">
        <v>1479</v>
      </c>
      <c r="N55" s="72">
        <f t="shared" si="16"/>
        <v>115.59766763848395</v>
      </c>
      <c r="O55" s="12">
        <v>487</v>
      </c>
      <c r="P55" s="72">
        <f t="shared" si="17"/>
        <v>24.234693877551017</v>
      </c>
      <c r="Q55" s="12">
        <v>474</v>
      </c>
      <c r="R55" s="72">
        <f t="shared" si="18"/>
        <v>17.617866004962778</v>
      </c>
      <c r="S55" s="12">
        <v>2184</v>
      </c>
      <c r="T55" s="72">
        <f t="shared" si="19"/>
        <v>18.245804006497025</v>
      </c>
      <c r="U55" s="12">
        <v>194</v>
      </c>
      <c r="V55" s="72">
        <f t="shared" si="20"/>
        <v>-19.502074688796679</v>
      </c>
      <c r="W55" s="13"/>
    </row>
    <row r="56" spans="1:23" s="1" customFormat="1" ht="12.65" customHeight="1">
      <c r="A56" s="6" t="s">
        <v>1</v>
      </c>
      <c r="B56" s="8"/>
      <c r="C56" s="12">
        <v>5327</v>
      </c>
      <c r="D56" s="72">
        <f t="shared" si="11"/>
        <v>-8.5493562231759626</v>
      </c>
      <c r="E56" s="41">
        <v>553</v>
      </c>
      <c r="F56" s="96">
        <f t="shared" si="12"/>
        <v>1.6544117647058876</v>
      </c>
      <c r="G56" s="41">
        <v>632</v>
      </c>
      <c r="H56" s="96">
        <f t="shared" si="13"/>
        <v>-19.999999999999996</v>
      </c>
      <c r="I56" s="41">
        <v>55</v>
      </c>
      <c r="J56" s="96">
        <f t="shared" si="14"/>
        <v>-32.926829268292678</v>
      </c>
      <c r="K56" s="41">
        <v>271</v>
      </c>
      <c r="L56" s="72">
        <f t="shared" si="15"/>
        <v>3.4351145038167941</v>
      </c>
      <c r="M56" s="12">
        <v>682</v>
      </c>
      <c r="N56" s="72">
        <f t="shared" si="16"/>
        <v>17.993079584775096</v>
      </c>
      <c r="O56" s="12">
        <v>478</v>
      </c>
      <c r="P56" s="72">
        <f t="shared" si="17"/>
        <v>22.879177377892024</v>
      </c>
      <c r="Q56" s="12">
        <v>417</v>
      </c>
      <c r="R56" s="72">
        <f t="shared" si="18"/>
        <v>-10.897435897435892</v>
      </c>
      <c r="S56" s="12">
        <v>1994</v>
      </c>
      <c r="T56" s="72">
        <f t="shared" si="19"/>
        <v>-20.526106018334001</v>
      </c>
      <c r="U56" s="12">
        <v>245</v>
      </c>
      <c r="V56" s="72">
        <f t="shared" si="20"/>
        <v>20.68965517241379</v>
      </c>
      <c r="W56" s="13"/>
    </row>
    <row r="57" spans="1:23" s="1" customFormat="1" ht="20.149999999999999" customHeight="1">
      <c r="A57" s="6" t="s">
        <v>152</v>
      </c>
      <c r="B57" s="8"/>
      <c r="C57" s="12">
        <v>5552</v>
      </c>
      <c r="D57" s="72">
        <f t="shared" si="11"/>
        <v>13.121434392828046</v>
      </c>
      <c r="E57" s="41">
        <v>485</v>
      </c>
      <c r="F57" s="96">
        <f t="shared" si="12"/>
        <v>-6.7307692307692291</v>
      </c>
      <c r="G57" s="41">
        <v>642</v>
      </c>
      <c r="H57" s="96">
        <f t="shared" si="13"/>
        <v>18.232044198895036</v>
      </c>
      <c r="I57" s="41">
        <v>73</v>
      </c>
      <c r="J57" s="96">
        <f t="shared" si="14"/>
        <v>58.695652173913039</v>
      </c>
      <c r="K57" s="41">
        <v>309</v>
      </c>
      <c r="L57" s="72">
        <f t="shared" si="15"/>
        <v>23.599999999999998</v>
      </c>
      <c r="M57" s="12">
        <v>788</v>
      </c>
      <c r="N57" s="72">
        <f t="shared" si="16"/>
        <v>55.11811023622046</v>
      </c>
      <c r="O57" s="12">
        <v>364</v>
      </c>
      <c r="P57" s="72">
        <f t="shared" si="17"/>
        <v>-1.8867924528301883</v>
      </c>
      <c r="Q57" s="12">
        <v>483</v>
      </c>
      <c r="R57" s="72">
        <f t="shared" si="18"/>
        <v>51.886792452830186</v>
      </c>
      <c r="S57" s="12">
        <v>2137</v>
      </c>
      <c r="T57" s="72">
        <f t="shared" si="19"/>
        <v>1.5684410646387814</v>
      </c>
      <c r="U57" s="12">
        <v>271</v>
      </c>
      <c r="V57" s="72">
        <f t="shared" si="20"/>
        <v>9.2741935483870996</v>
      </c>
      <c r="W57" s="13"/>
    </row>
    <row r="58" spans="1:23" s="1" customFormat="1" ht="12.65" customHeight="1">
      <c r="A58" s="6" t="s">
        <v>3</v>
      </c>
      <c r="B58" s="8"/>
      <c r="C58" s="12">
        <v>5536</v>
      </c>
      <c r="D58" s="72">
        <f t="shared" si="11"/>
        <v>15.767461313258057</v>
      </c>
      <c r="E58" s="41">
        <v>556</v>
      </c>
      <c r="F58" s="96">
        <f t="shared" si="12"/>
        <v>-5.6027164685908293</v>
      </c>
      <c r="G58" s="41">
        <v>657</v>
      </c>
      <c r="H58" s="96">
        <f t="shared" si="13"/>
        <v>15.061295971978982</v>
      </c>
      <c r="I58" s="41">
        <v>35</v>
      </c>
      <c r="J58" s="96">
        <f t="shared" si="14"/>
        <v>105.88235294117645</v>
      </c>
      <c r="K58" s="41">
        <v>221</v>
      </c>
      <c r="L58" s="72">
        <f t="shared" si="15"/>
        <v>0.91324200913243114</v>
      </c>
      <c r="M58" s="12">
        <v>763</v>
      </c>
      <c r="N58" s="72">
        <f t="shared" si="16"/>
        <v>18.111455108359142</v>
      </c>
      <c r="O58" s="12">
        <v>425</v>
      </c>
      <c r="P58" s="72">
        <f t="shared" si="17"/>
        <v>-11.273486430062629</v>
      </c>
      <c r="Q58" s="12">
        <v>340</v>
      </c>
      <c r="R58" s="72">
        <f t="shared" si="18"/>
        <v>-7.8590785907859058</v>
      </c>
      <c r="S58" s="12">
        <v>2303</v>
      </c>
      <c r="T58" s="72">
        <f t="shared" si="19"/>
        <v>31.150341685649209</v>
      </c>
      <c r="U58" s="12">
        <v>236</v>
      </c>
      <c r="V58" s="72">
        <f t="shared" si="20"/>
        <v>73.529411764705884</v>
      </c>
      <c r="W58" s="13"/>
    </row>
    <row r="59" spans="1:23" s="1" customFormat="1" ht="12.65" customHeight="1">
      <c r="A59" s="6" t="s">
        <v>4</v>
      </c>
      <c r="B59" s="8"/>
      <c r="C59" s="12">
        <v>5963</v>
      </c>
      <c r="D59" s="72">
        <f t="shared" si="11"/>
        <v>18.102594573182817</v>
      </c>
      <c r="E59" s="42">
        <v>495</v>
      </c>
      <c r="F59" s="96">
        <f t="shared" si="12"/>
        <v>5.0955414012738842</v>
      </c>
      <c r="G59" s="41">
        <v>694</v>
      </c>
      <c r="H59" s="96">
        <f t="shared" si="13"/>
        <v>-0.85714285714285632</v>
      </c>
      <c r="I59" s="42">
        <v>28</v>
      </c>
      <c r="J59" s="96">
        <f t="shared" si="14"/>
        <v>-39.130434782608688</v>
      </c>
      <c r="K59" s="41">
        <v>468</v>
      </c>
      <c r="L59" s="72">
        <f t="shared" si="15"/>
        <v>21.875</v>
      </c>
      <c r="M59" s="14">
        <v>819</v>
      </c>
      <c r="N59" s="72">
        <f t="shared" si="16"/>
        <v>41.695501730103814</v>
      </c>
      <c r="O59" s="12">
        <v>358</v>
      </c>
      <c r="P59" s="72">
        <f t="shared" si="17"/>
        <v>-5.5408970976253302</v>
      </c>
      <c r="Q59" s="14">
        <v>425</v>
      </c>
      <c r="R59" s="72">
        <f t="shared" si="18"/>
        <v>7.8680203045685237</v>
      </c>
      <c r="S59" s="12">
        <v>2432</v>
      </c>
      <c r="T59" s="72">
        <f t="shared" si="19"/>
        <v>24.208375893769162</v>
      </c>
      <c r="U59" s="14">
        <v>244</v>
      </c>
      <c r="V59" s="72">
        <f t="shared" si="20"/>
        <v>75.539568345323744</v>
      </c>
      <c r="W59" s="13"/>
    </row>
    <row r="60" spans="1:23" s="1" customFormat="1" ht="12.65" customHeight="1">
      <c r="A60" s="6" t="s">
        <v>5</v>
      </c>
      <c r="B60" s="8"/>
      <c r="C60" s="12">
        <v>5778</v>
      </c>
      <c r="D60" s="72">
        <f t="shared" si="11"/>
        <v>0.92576419213974415</v>
      </c>
      <c r="E60" s="12">
        <v>449</v>
      </c>
      <c r="F60" s="72">
        <f t="shared" si="12"/>
        <v>-16.851851851851851</v>
      </c>
      <c r="G60" s="12">
        <v>679</v>
      </c>
      <c r="H60" s="72">
        <f t="shared" si="13"/>
        <v>20.176991150442468</v>
      </c>
      <c r="I60" s="12">
        <v>53</v>
      </c>
      <c r="J60" s="72">
        <f t="shared" si="14"/>
        <v>60.606060606060595</v>
      </c>
      <c r="K60" s="12">
        <v>227</v>
      </c>
      <c r="L60" s="72">
        <f t="shared" si="15"/>
        <v>-30.153846153846153</v>
      </c>
      <c r="M60" s="12">
        <v>1154</v>
      </c>
      <c r="N60" s="72">
        <f t="shared" si="16"/>
        <v>97.941680960548894</v>
      </c>
      <c r="O60" s="12">
        <v>368</v>
      </c>
      <c r="P60" s="72">
        <f t="shared" si="17"/>
        <v>18.327974276527325</v>
      </c>
      <c r="Q60" s="12">
        <v>501</v>
      </c>
      <c r="R60" s="72">
        <f t="shared" si="18"/>
        <v>19.570405727923635</v>
      </c>
      <c r="S60" s="12">
        <v>2086</v>
      </c>
      <c r="T60" s="72">
        <f t="shared" si="19"/>
        <v>-24.145454545454548</v>
      </c>
      <c r="U60" s="12">
        <v>261</v>
      </c>
      <c r="V60" s="72">
        <f t="shared" si="20"/>
        <v>31.155778894472363</v>
      </c>
      <c r="W60" s="13"/>
    </row>
    <row r="61" spans="1:23" s="1" customFormat="1" ht="12.65" customHeight="1">
      <c r="A61" s="6" t="s">
        <v>6</v>
      </c>
      <c r="B61" s="8"/>
      <c r="C61" s="12">
        <v>5460</v>
      </c>
      <c r="D61" s="72">
        <f t="shared" si="11"/>
        <v>8.6350974930362145</v>
      </c>
      <c r="E61" s="12">
        <v>564</v>
      </c>
      <c r="F61" s="72">
        <f t="shared" si="12"/>
        <v>22.87581699346406</v>
      </c>
      <c r="G61" s="12">
        <v>648</v>
      </c>
      <c r="H61" s="72">
        <f t="shared" si="13"/>
        <v>-1.8181818181818188</v>
      </c>
      <c r="I61" s="12">
        <v>48</v>
      </c>
      <c r="J61" s="72">
        <f t="shared" si="14"/>
        <v>2.1276595744680771</v>
      </c>
      <c r="K61" s="12">
        <v>217</v>
      </c>
      <c r="L61" s="72">
        <f t="shared" si="15"/>
        <v>-16.858237547892717</v>
      </c>
      <c r="M61" s="12">
        <v>721</v>
      </c>
      <c r="N61" s="72">
        <f t="shared" si="16"/>
        <v>26.491228070175431</v>
      </c>
      <c r="O61" s="12">
        <v>462</v>
      </c>
      <c r="P61" s="72">
        <f t="shared" si="17"/>
        <v>35.483870967741929</v>
      </c>
      <c r="Q61" s="12">
        <v>431</v>
      </c>
      <c r="R61" s="72">
        <f t="shared" si="18"/>
        <v>13.720316622691286</v>
      </c>
      <c r="S61" s="12">
        <v>2186</v>
      </c>
      <c r="T61" s="72">
        <f t="shared" si="19"/>
        <v>2.7255639097744311</v>
      </c>
      <c r="U61" s="12">
        <v>183</v>
      </c>
      <c r="V61" s="72">
        <f t="shared" si="20"/>
        <v>1.1049723756906049</v>
      </c>
      <c r="W61" s="13"/>
    </row>
    <row r="62" spans="1:23" s="1" customFormat="1" ht="12.65" customHeight="1">
      <c r="A62" s="6" t="s">
        <v>7</v>
      </c>
      <c r="B62" s="8"/>
      <c r="C62" s="12">
        <v>6646</v>
      </c>
      <c r="D62" s="72">
        <f t="shared" si="11"/>
        <v>26.133991269690647</v>
      </c>
      <c r="E62" s="12">
        <v>513</v>
      </c>
      <c r="F62" s="72">
        <f t="shared" si="12"/>
        <v>25.121951219512194</v>
      </c>
      <c r="G62" s="12">
        <v>1028</v>
      </c>
      <c r="H62" s="72">
        <f t="shared" si="13"/>
        <v>2.6973026973027059</v>
      </c>
      <c r="I62" s="12">
        <v>51</v>
      </c>
      <c r="J62" s="72">
        <f t="shared" si="14"/>
        <v>-31.081081081081084</v>
      </c>
      <c r="K62" s="12">
        <v>269</v>
      </c>
      <c r="L62" s="72">
        <f t="shared" si="15"/>
        <v>-31.898734177215193</v>
      </c>
      <c r="M62" s="12">
        <v>834</v>
      </c>
      <c r="N62" s="72">
        <f t="shared" si="16"/>
        <v>24.663677130044846</v>
      </c>
      <c r="O62" s="12">
        <v>484</v>
      </c>
      <c r="P62" s="72">
        <f t="shared" si="17"/>
        <v>29.066666666666663</v>
      </c>
      <c r="Q62" s="12">
        <v>461</v>
      </c>
      <c r="R62" s="72">
        <f t="shared" si="18"/>
        <v>17.902813299232733</v>
      </c>
      <c r="S62" s="12">
        <v>2746</v>
      </c>
      <c r="T62" s="72">
        <f t="shared" si="19"/>
        <v>51.545253863134668</v>
      </c>
      <c r="U62" s="12">
        <v>260</v>
      </c>
      <c r="V62" s="72">
        <f t="shared" si="20"/>
        <v>83.098591549295776</v>
      </c>
      <c r="W62" s="13"/>
    </row>
    <row r="63" spans="1:23" s="1" customFormat="1" ht="12.65" customHeight="1">
      <c r="A63" s="6" t="s">
        <v>10</v>
      </c>
      <c r="B63" s="8"/>
      <c r="C63" s="12">
        <v>5996</v>
      </c>
      <c r="D63" s="72">
        <f t="shared" si="11"/>
        <v>4.5510026155187511</v>
      </c>
      <c r="E63" s="14">
        <v>553</v>
      </c>
      <c r="F63" s="72">
        <f t="shared" si="12"/>
        <v>16.421052631578959</v>
      </c>
      <c r="G63" s="12">
        <v>716</v>
      </c>
      <c r="H63" s="72">
        <f t="shared" si="13"/>
        <v>-2.5850340136054473</v>
      </c>
      <c r="I63" s="14">
        <v>68</v>
      </c>
      <c r="J63" s="72">
        <f t="shared" si="14"/>
        <v>65.853658536585357</v>
      </c>
      <c r="K63" s="12">
        <v>330</v>
      </c>
      <c r="L63" s="72">
        <f t="shared" si="15"/>
        <v>-19.315403422982879</v>
      </c>
      <c r="M63" s="14">
        <v>821</v>
      </c>
      <c r="N63" s="72">
        <f t="shared" si="16"/>
        <v>35.702479338842984</v>
      </c>
      <c r="O63" s="12">
        <v>410</v>
      </c>
      <c r="P63" s="72">
        <f t="shared" si="17"/>
        <v>16.809116809116809</v>
      </c>
      <c r="Q63" s="14">
        <v>567</v>
      </c>
      <c r="R63" s="72">
        <f t="shared" si="18"/>
        <v>33.411764705882362</v>
      </c>
      <c r="S63" s="12">
        <v>2235</v>
      </c>
      <c r="T63" s="72">
        <f t="shared" si="19"/>
        <v>-9.5141700404858263</v>
      </c>
      <c r="U63" s="14">
        <v>296</v>
      </c>
      <c r="V63" s="72">
        <f t="shared" si="20"/>
        <v>32.142857142857139</v>
      </c>
      <c r="W63" s="13"/>
    </row>
    <row r="64" spans="1:23" s="1" customFormat="1" ht="12.65" customHeight="1">
      <c r="A64" s="6" t="s">
        <v>8</v>
      </c>
      <c r="B64" s="8"/>
      <c r="C64" s="12">
        <v>6107</v>
      </c>
      <c r="D64" s="72">
        <f t="shared" si="11"/>
        <v>6.5980101239308864</v>
      </c>
      <c r="E64" s="12">
        <v>453</v>
      </c>
      <c r="F64" s="72">
        <f t="shared" si="12"/>
        <v>-1.7353579175705014</v>
      </c>
      <c r="G64" s="12">
        <v>675</v>
      </c>
      <c r="H64" s="72">
        <f t="shared" si="13"/>
        <v>7.6555023923444931</v>
      </c>
      <c r="I64" s="12">
        <v>72</v>
      </c>
      <c r="J64" s="72">
        <f t="shared" si="14"/>
        <v>56.521739130434788</v>
      </c>
      <c r="K64" s="12">
        <v>437</v>
      </c>
      <c r="L64" s="72">
        <f t="shared" si="15"/>
        <v>93.362831858407077</v>
      </c>
      <c r="M64" s="12">
        <v>985</v>
      </c>
      <c r="N64" s="72">
        <f t="shared" si="16"/>
        <v>-30.584918957011975</v>
      </c>
      <c r="O64" s="12">
        <v>474</v>
      </c>
      <c r="P64" s="72">
        <f t="shared" si="17"/>
        <v>11.792452830188683</v>
      </c>
      <c r="Q64" s="12">
        <v>417</v>
      </c>
      <c r="R64" s="72">
        <f t="shared" si="18"/>
        <v>-4.7945205479452024</v>
      </c>
      <c r="S64" s="12">
        <v>2349</v>
      </c>
      <c r="T64" s="72">
        <f t="shared" si="19"/>
        <v>21.772939346811814</v>
      </c>
      <c r="U64" s="12">
        <v>245</v>
      </c>
      <c r="V64" s="72">
        <f t="shared" si="20"/>
        <v>54.08805031446542</v>
      </c>
      <c r="W64" s="13"/>
    </row>
    <row r="65" spans="1:23" s="1" customFormat="1" ht="12.65" customHeight="1">
      <c r="A65" s="6" t="s">
        <v>9</v>
      </c>
      <c r="B65" s="8"/>
      <c r="C65" s="12">
        <v>5003</v>
      </c>
      <c r="D65" s="72">
        <f t="shared" si="11"/>
        <v>16.756126021003492</v>
      </c>
      <c r="E65" s="12">
        <v>389</v>
      </c>
      <c r="F65" s="72">
        <f t="shared" si="12"/>
        <v>5.9945504087193457</v>
      </c>
      <c r="G65" s="12">
        <v>675</v>
      </c>
      <c r="H65" s="72">
        <f t="shared" si="13"/>
        <v>29.31034482758621</v>
      </c>
      <c r="I65" s="12">
        <v>41</v>
      </c>
      <c r="J65" s="72">
        <f t="shared" si="14"/>
        <v>-50.602409638554221</v>
      </c>
      <c r="K65" s="12">
        <v>320</v>
      </c>
      <c r="L65" s="72">
        <f t="shared" si="15"/>
        <v>-18.367346938775508</v>
      </c>
      <c r="M65" s="12">
        <v>562</v>
      </c>
      <c r="N65" s="72">
        <f t="shared" si="16"/>
        <v>-18.668596237337187</v>
      </c>
      <c r="O65" s="12">
        <v>287</v>
      </c>
      <c r="P65" s="72">
        <f t="shared" si="17"/>
        <v>6.2962962962962887</v>
      </c>
      <c r="Q65" s="12">
        <v>391</v>
      </c>
      <c r="R65" s="72">
        <f t="shared" si="18"/>
        <v>39.145907473309613</v>
      </c>
      <c r="S65" s="12">
        <v>2026</v>
      </c>
      <c r="T65" s="72">
        <f t="shared" si="19"/>
        <v>40.499306518723998</v>
      </c>
      <c r="U65" s="12">
        <v>312</v>
      </c>
      <c r="V65" s="72">
        <f t="shared" si="20"/>
        <v>31.645569620253156</v>
      </c>
      <c r="W65" s="13"/>
    </row>
    <row r="66" spans="1:23" s="1" customFormat="1" ht="12.65" customHeight="1">
      <c r="A66" s="6" t="s">
        <v>153</v>
      </c>
      <c r="B66" s="8"/>
      <c r="C66" s="13">
        <v>6004</v>
      </c>
      <c r="D66" s="72">
        <f t="shared" si="11"/>
        <v>4.3810848400556379</v>
      </c>
      <c r="E66" s="13">
        <v>599</v>
      </c>
      <c r="F66" s="72">
        <f t="shared" si="12"/>
        <v>34.004474272930651</v>
      </c>
      <c r="G66" s="13">
        <v>582</v>
      </c>
      <c r="H66" s="72">
        <f t="shared" si="13"/>
        <v>-32.560834298957133</v>
      </c>
      <c r="I66" s="13">
        <v>45</v>
      </c>
      <c r="J66" s="72">
        <f t="shared" si="14"/>
        <v>-29.6875</v>
      </c>
      <c r="K66" s="13">
        <v>280</v>
      </c>
      <c r="L66" s="72">
        <f t="shared" si="15"/>
        <v>-11.949685534591193</v>
      </c>
      <c r="M66" s="13">
        <v>783</v>
      </c>
      <c r="N66" s="72">
        <f t="shared" si="16"/>
        <v>-10.616438356164382</v>
      </c>
      <c r="O66" s="13">
        <v>568</v>
      </c>
      <c r="P66" s="72">
        <f t="shared" si="17"/>
        <v>49.473684210526315</v>
      </c>
      <c r="Q66" s="13">
        <v>562</v>
      </c>
      <c r="R66" s="72">
        <f t="shared" si="18"/>
        <v>10.848126232741627</v>
      </c>
      <c r="S66" s="13">
        <v>2232</v>
      </c>
      <c r="T66" s="72">
        <f t="shared" si="19"/>
        <v>10.824230387288969</v>
      </c>
      <c r="U66" s="13">
        <v>353</v>
      </c>
      <c r="V66" s="72">
        <f t="shared" si="20"/>
        <v>24.734982332155475</v>
      </c>
      <c r="W66" s="13"/>
    </row>
    <row r="67" spans="1:23" s="1" customFormat="1" ht="12.65" customHeight="1">
      <c r="A67" s="6" t="s">
        <v>0</v>
      </c>
      <c r="B67" s="8"/>
      <c r="C67" s="13">
        <v>5785</v>
      </c>
      <c r="D67" s="72">
        <f t="shared" si="11"/>
        <v>-10.490484295218938</v>
      </c>
      <c r="E67" s="13">
        <v>527</v>
      </c>
      <c r="F67" s="72">
        <f t="shared" si="12"/>
        <v>-4.0072859744990863</v>
      </c>
      <c r="G67" s="13">
        <v>923</v>
      </c>
      <c r="H67" s="72">
        <f t="shared" si="13"/>
        <v>31.294452347083922</v>
      </c>
      <c r="I67" s="13">
        <v>72</v>
      </c>
      <c r="J67" s="72">
        <f t="shared" si="14"/>
        <v>132.25806451612905</v>
      </c>
      <c r="K67" s="13">
        <v>207</v>
      </c>
      <c r="L67" s="72">
        <f t="shared" si="15"/>
        <v>-42.817679558011044</v>
      </c>
      <c r="M67" s="13">
        <v>921</v>
      </c>
      <c r="N67" s="72">
        <f t="shared" si="16"/>
        <v>-37.728194726166329</v>
      </c>
      <c r="O67" s="13">
        <v>348</v>
      </c>
      <c r="P67" s="72">
        <f t="shared" si="17"/>
        <v>-28.542094455852151</v>
      </c>
      <c r="Q67" s="13">
        <v>522</v>
      </c>
      <c r="R67" s="72">
        <f t="shared" si="18"/>
        <v>10.126582278481022</v>
      </c>
      <c r="S67" s="13">
        <v>1989</v>
      </c>
      <c r="T67" s="72">
        <f t="shared" si="19"/>
        <v>-8.9285714285714306</v>
      </c>
      <c r="U67" s="13">
        <v>276</v>
      </c>
      <c r="V67" s="72">
        <f t="shared" si="20"/>
        <v>42.268041237113408</v>
      </c>
      <c r="W67" s="13"/>
    </row>
    <row r="68" spans="1:23" s="1" customFormat="1" ht="13.5" customHeight="1">
      <c r="A68" s="6" t="s">
        <v>1</v>
      </c>
      <c r="B68" s="8"/>
      <c r="C68" s="13">
        <v>6003</v>
      </c>
      <c r="D68" s="72">
        <f t="shared" si="11"/>
        <v>12.690069457480767</v>
      </c>
      <c r="E68" s="13">
        <v>409</v>
      </c>
      <c r="F68" s="72">
        <f t="shared" si="12"/>
        <v>-26.039783001808313</v>
      </c>
      <c r="G68" s="13">
        <v>894</v>
      </c>
      <c r="H68" s="72">
        <f t="shared" si="13"/>
        <v>41.455696202531641</v>
      </c>
      <c r="I68" s="13">
        <v>48</v>
      </c>
      <c r="J68" s="72">
        <f t="shared" si="14"/>
        <v>-12.727272727272732</v>
      </c>
      <c r="K68" s="13">
        <v>338</v>
      </c>
      <c r="L68" s="72">
        <f t="shared" si="15"/>
        <v>24.723247232472325</v>
      </c>
      <c r="M68" s="13">
        <v>1119</v>
      </c>
      <c r="N68" s="72">
        <f t="shared" si="16"/>
        <v>64.076246334310866</v>
      </c>
      <c r="O68" s="13">
        <v>341</v>
      </c>
      <c r="P68" s="72">
        <f t="shared" si="17"/>
        <v>-28.661087866108794</v>
      </c>
      <c r="Q68" s="13">
        <v>519</v>
      </c>
      <c r="R68" s="72">
        <f t="shared" si="18"/>
        <v>24.460431654676263</v>
      </c>
      <c r="S68" s="13">
        <v>2031</v>
      </c>
      <c r="T68" s="72">
        <f t="shared" si="19"/>
        <v>1.8555667001002973</v>
      </c>
      <c r="U68" s="13">
        <v>304</v>
      </c>
      <c r="V68" s="72">
        <f t="shared" si="20"/>
        <v>24.081632653061224</v>
      </c>
      <c r="W68" s="12"/>
    </row>
    <row r="69" spans="1:23" s="1" customFormat="1" ht="20.149999999999999" customHeight="1">
      <c r="A69" s="6" t="s">
        <v>154</v>
      </c>
      <c r="B69" s="8"/>
      <c r="C69" s="12">
        <v>5113</v>
      </c>
      <c r="D69" s="72">
        <f t="shared" si="11"/>
        <v>-7.9070605187319902</v>
      </c>
      <c r="E69" s="12">
        <v>509</v>
      </c>
      <c r="F69" s="72">
        <f t="shared" si="12"/>
        <v>4.9484536082474273</v>
      </c>
      <c r="G69" s="12">
        <v>496</v>
      </c>
      <c r="H69" s="72">
        <f t="shared" si="13"/>
        <v>-22.741433021806856</v>
      </c>
      <c r="I69" s="12">
        <v>59</v>
      </c>
      <c r="J69" s="72">
        <f t="shared" si="14"/>
        <v>-19.17808219178082</v>
      </c>
      <c r="K69" s="12">
        <v>316</v>
      </c>
      <c r="L69" s="72">
        <f t="shared" si="15"/>
        <v>2.265372168284796</v>
      </c>
      <c r="M69" s="12">
        <v>863</v>
      </c>
      <c r="N69" s="72">
        <f t="shared" si="16"/>
        <v>9.5177664974619205</v>
      </c>
      <c r="O69" s="12">
        <v>451</v>
      </c>
      <c r="P69" s="72">
        <f t="shared" si="17"/>
        <v>23.901098901098905</v>
      </c>
      <c r="Q69" s="12">
        <v>507</v>
      </c>
      <c r="R69" s="72">
        <f t="shared" si="18"/>
        <v>4.9689440993788914</v>
      </c>
      <c r="S69" s="12">
        <v>1607</v>
      </c>
      <c r="T69" s="72">
        <f t="shared" si="19"/>
        <v>-24.801123069723907</v>
      </c>
      <c r="U69" s="12">
        <v>305</v>
      </c>
      <c r="V69" s="72">
        <f t="shared" si="20"/>
        <v>12.54612546125462</v>
      </c>
      <c r="W69" s="13"/>
    </row>
    <row r="70" spans="1:23" s="1" customFormat="1" ht="12.65" customHeight="1">
      <c r="A70" s="6" t="s">
        <v>3</v>
      </c>
      <c r="B70" s="8"/>
      <c r="C70" s="12">
        <v>5432</v>
      </c>
      <c r="D70" s="72">
        <f t="shared" si="11"/>
        <v>-1.8786127167630062</v>
      </c>
      <c r="E70" s="12">
        <v>488</v>
      </c>
      <c r="F70" s="72">
        <f t="shared" si="12"/>
        <v>-12.230215827338132</v>
      </c>
      <c r="G70" s="12">
        <v>536</v>
      </c>
      <c r="H70" s="72">
        <f t="shared" si="13"/>
        <v>-18.417047184170478</v>
      </c>
      <c r="I70" s="12">
        <v>55</v>
      </c>
      <c r="J70" s="72">
        <f t="shared" si="14"/>
        <v>57.142857142857139</v>
      </c>
      <c r="K70" s="12">
        <v>248</v>
      </c>
      <c r="L70" s="72">
        <f t="shared" si="15"/>
        <v>12.217194570135748</v>
      </c>
      <c r="M70" s="12">
        <v>749</v>
      </c>
      <c r="N70" s="72">
        <f t="shared" si="16"/>
        <v>-1.834862385321101</v>
      </c>
      <c r="O70" s="12">
        <v>319</v>
      </c>
      <c r="P70" s="72">
        <f t="shared" si="17"/>
        <v>-24.941176470588232</v>
      </c>
      <c r="Q70" s="12">
        <v>609</v>
      </c>
      <c r="R70" s="72">
        <f t="shared" si="18"/>
        <v>79.117647058823536</v>
      </c>
      <c r="S70" s="12">
        <v>2227</v>
      </c>
      <c r="T70" s="72">
        <f t="shared" si="19"/>
        <v>-3.300043421623966</v>
      </c>
      <c r="U70" s="12">
        <v>201</v>
      </c>
      <c r="V70" s="72">
        <f t="shared" si="20"/>
        <v>-14.830508474576277</v>
      </c>
      <c r="W70" s="13"/>
    </row>
    <row r="71" spans="1:23" s="1" customFormat="1" ht="12.65" customHeight="1">
      <c r="A71" s="6" t="s">
        <v>4</v>
      </c>
      <c r="B71" s="8"/>
      <c r="C71" s="12">
        <v>5412</v>
      </c>
      <c r="D71" s="72">
        <f t="shared" si="11"/>
        <v>-9.2403152775448643</v>
      </c>
      <c r="E71" s="14">
        <v>370</v>
      </c>
      <c r="F71" s="72">
        <f t="shared" si="12"/>
        <v>-25.252525252525249</v>
      </c>
      <c r="G71" s="12">
        <v>640</v>
      </c>
      <c r="H71" s="72">
        <f t="shared" si="13"/>
        <v>-7.7809798270893404</v>
      </c>
      <c r="I71" s="14">
        <v>64</v>
      </c>
      <c r="J71" s="72">
        <f t="shared" si="14"/>
        <v>128.57142857142856</v>
      </c>
      <c r="K71" s="12">
        <v>252</v>
      </c>
      <c r="L71" s="72">
        <f t="shared" si="15"/>
        <v>-46.153846153846153</v>
      </c>
      <c r="M71" s="14">
        <v>820</v>
      </c>
      <c r="N71" s="72">
        <f t="shared" si="16"/>
        <v>0.12210012210012167</v>
      </c>
      <c r="O71" s="12">
        <v>347</v>
      </c>
      <c r="P71" s="72">
        <f t="shared" si="17"/>
        <v>-3.0726256983240274</v>
      </c>
      <c r="Q71" s="14">
        <v>458</v>
      </c>
      <c r="R71" s="72">
        <f t="shared" si="18"/>
        <v>7.7647058823529402</v>
      </c>
      <c r="S71" s="12">
        <v>2311</v>
      </c>
      <c r="T71" s="72">
        <f t="shared" si="19"/>
        <v>-4.9753289473684177</v>
      </c>
      <c r="U71" s="14">
        <v>150</v>
      </c>
      <c r="V71" s="72">
        <f t="shared" si="20"/>
        <v>-38.524590163934427</v>
      </c>
      <c r="W71" s="13"/>
    </row>
    <row r="72" spans="1:23" s="1" customFormat="1" ht="12.65" customHeight="1">
      <c r="A72" s="6" t="s">
        <v>5</v>
      </c>
      <c r="B72" s="8"/>
      <c r="C72" s="12">
        <v>5854</v>
      </c>
      <c r="D72" s="72">
        <f t="shared" si="11"/>
        <v>1.3153340256143897</v>
      </c>
      <c r="E72" s="12">
        <v>501</v>
      </c>
      <c r="F72" s="72">
        <f t="shared" si="12"/>
        <v>11.581291759465472</v>
      </c>
      <c r="G72" s="12">
        <v>535</v>
      </c>
      <c r="H72" s="72">
        <f t="shared" si="13"/>
        <v>-21.207658321060386</v>
      </c>
      <c r="I72" s="12">
        <v>27</v>
      </c>
      <c r="J72" s="72">
        <f t="shared" si="14"/>
        <v>-49.056603773584904</v>
      </c>
      <c r="K72" s="12">
        <v>272</v>
      </c>
      <c r="L72" s="72">
        <f t="shared" si="15"/>
        <v>19.823788546255507</v>
      </c>
      <c r="M72" s="12">
        <v>1589</v>
      </c>
      <c r="N72" s="72">
        <f t="shared" si="16"/>
        <v>37.6949740034662</v>
      </c>
      <c r="O72" s="12">
        <v>398</v>
      </c>
      <c r="P72" s="72">
        <f t="shared" si="17"/>
        <v>8.1521739130434803</v>
      </c>
      <c r="Q72" s="12">
        <v>527</v>
      </c>
      <c r="R72" s="72">
        <f t="shared" si="18"/>
        <v>5.1896207584830378</v>
      </c>
      <c r="S72" s="12">
        <v>1686</v>
      </c>
      <c r="T72" s="72">
        <f t="shared" si="19"/>
        <v>-19.175455417066157</v>
      </c>
      <c r="U72" s="12">
        <v>319</v>
      </c>
      <c r="V72" s="72">
        <f t="shared" si="20"/>
        <v>22.222222222222232</v>
      </c>
      <c r="W72" s="13"/>
    </row>
    <row r="73" spans="1:23" s="1" customFormat="1" ht="12.65" customHeight="1">
      <c r="A73" s="6" t="s">
        <v>6</v>
      </c>
      <c r="B73" s="8"/>
      <c r="C73" s="12">
        <v>5475</v>
      </c>
      <c r="D73" s="72">
        <f t="shared" si="11"/>
        <v>0.27472527472527375</v>
      </c>
      <c r="E73" s="12">
        <v>497</v>
      </c>
      <c r="F73" s="72">
        <f t="shared" si="12"/>
        <v>-11.879432624113473</v>
      </c>
      <c r="G73" s="12">
        <v>624</v>
      </c>
      <c r="H73" s="72">
        <f t="shared" si="13"/>
        <v>-3.703703703703709</v>
      </c>
      <c r="I73" s="12">
        <v>87</v>
      </c>
      <c r="J73" s="72">
        <f t="shared" si="14"/>
        <v>81.25</v>
      </c>
      <c r="K73" s="12">
        <v>317</v>
      </c>
      <c r="L73" s="72">
        <f t="shared" si="15"/>
        <v>46.082949308755758</v>
      </c>
      <c r="M73" s="12">
        <v>748</v>
      </c>
      <c r="N73" s="72">
        <f t="shared" si="16"/>
        <v>3.7447988904299567</v>
      </c>
      <c r="O73" s="12">
        <v>328</v>
      </c>
      <c r="P73" s="72">
        <f t="shared" si="17"/>
        <v>-29.004329004328998</v>
      </c>
      <c r="Q73" s="12">
        <v>593</v>
      </c>
      <c r="R73" s="72">
        <f t="shared" si="18"/>
        <v>37.587006960556835</v>
      </c>
      <c r="S73" s="12">
        <v>2018</v>
      </c>
      <c r="T73" s="72">
        <f t="shared" si="19"/>
        <v>-7.6852698993595592</v>
      </c>
      <c r="U73" s="12">
        <v>263</v>
      </c>
      <c r="V73" s="72">
        <f t="shared" si="20"/>
        <v>43.715846994535525</v>
      </c>
      <c r="W73" s="13"/>
    </row>
    <row r="74" spans="1:23" s="1" customFormat="1" ht="12.65" customHeight="1">
      <c r="A74" s="6" t="s">
        <v>7</v>
      </c>
      <c r="B74" s="8"/>
      <c r="C74" s="12">
        <v>6419</v>
      </c>
      <c r="D74" s="72">
        <f t="shared" si="11"/>
        <v>-3.4155883238037865</v>
      </c>
      <c r="E74" s="12">
        <v>584</v>
      </c>
      <c r="F74" s="72">
        <f t="shared" si="12"/>
        <v>13.840155945419097</v>
      </c>
      <c r="G74" s="12">
        <v>897</v>
      </c>
      <c r="H74" s="72">
        <f t="shared" si="13"/>
        <v>-12.743190661478598</v>
      </c>
      <c r="I74" s="12">
        <v>63</v>
      </c>
      <c r="J74" s="72">
        <f t="shared" si="14"/>
        <v>23.529411764705888</v>
      </c>
      <c r="K74" s="12">
        <v>298</v>
      </c>
      <c r="L74" s="72">
        <f t="shared" si="15"/>
        <v>10.780669144981413</v>
      </c>
      <c r="M74" s="12">
        <v>847</v>
      </c>
      <c r="N74" s="72">
        <f t="shared" si="16"/>
        <v>1.5587529976019088</v>
      </c>
      <c r="O74" s="12">
        <v>350</v>
      </c>
      <c r="P74" s="72">
        <f t="shared" si="17"/>
        <v>-27.685950413223136</v>
      </c>
      <c r="Q74" s="12">
        <v>551</v>
      </c>
      <c r="R74" s="72">
        <f t="shared" si="18"/>
        <v>19.522776572668121</v>
      </c>
      <c r="S74" s="12">
        <v>2623</v>
      </c>
      <c r="T74" s="72">
        <f t="shared" si="19"/>
        <v>-4.4792425345957732</v>
      </c>
      <c r="U74" s="12">
        <v>206</v>
      </c>
      <c r="V74" s="72">
        <f t="shared" si="20"/>
        <v>-20.769230769230774</v>
      </c>
      <c r="W74" s="13"/>
    </row>
    <row r="75" spans="1:23" s="1" customFormat="1" ht="12.65" customHeight="1">
      <c r="A75" s="6" t="s">
        <v>10</v>
      </c>
      <c r="B75" s="8"/>
      <c r="C75" s="12">
        <v>5381</v>
      </c>
      <c r="D75" s="72">
        <f t="shared" ref="D75:D80" si="21">(C75/C63-1)*100</f>
        <v>-10.256837891927951</v>
      </c>
      <c r="E75" s="12">
        <v>526</v>
      </c>
      <c r="F75" s="72">
        <f t="shared" ref="F75:F80" si="22">(E75/E63-1)*100</f>
        <v>-4.8824593128390603</v>
      </c>
      <c r="G75" s="12">
        <v>610</v>
      </c>
      <c r="H75" s="72">
        <f t="shared" ref="H75:H80" si="23">(G75/G63-1)*100</f>
        <v>-14.804469273743015</v>
      </c>
      <c r="I75" s="12">
        <v>53</v>
      </c>
      <c r="J75" s="72">
        <f t="shared" ref="J75:J80" si="24">(I75/I63-1)*100</f>
        <v>-22.058823529411764</v>
      </c>
      <c r="K75" s="12">
        <v>620</v>
      </c>
      <c r="L75" s="72">
        <f t="shared" ref="L75:L80" si="25">(K75/K63-1)*100</f>
        <v>87.87878787878789</v>
      </c>
      <c r="M75" s="12">
        <v>744</v>
      </c>
      <c r="N75" s="72">
        <f t="shared" ref="N75:N80" si="26">(M75/M63-1)*100</f>
        <v>-9.3788063337393428</v>
      </c>
      <c r="O75" s="12">
        <v>452</v>
      </c>
      <c r="P75" s="72">
        <f t="shared" ref="P75:P80" si="27">(O75/O63-1)*100</f>
        <v>10.243902439024399</v>
      </c>
      <c r="Q75" s="12">
        <v>545</v>
      </c>
      <c r="R75" s="72">
        <f t="shared" ref="R75:R80" si="28">(Q75/Q63-1)*100</f>
        <v>-3.8800705467372132</v>
      </c>
      <c r="S75" s="12">
        <v>1554</v>
      </c>
      <c r="T75" s="72">
        <f t="shared" ref="T75:T80" si="29">(S75/S63-1)*100</f>
        <v>-30.469798657718115</v>
      </c>
      <c r="U75" s="12">
        <v>277</v>
      </c>
      <c r="V75" s="72">
        <f t="shared" ref="V75:V80" si="30">(U75/U63-1)*100</f>
        <v>-6.418918918918914</v>
      </c>
      <c r="W75" s="13"/>
    </row>
    <row r="76" spans="1:23" s="1" customFormat="1" ht="12.65" customHeight="1">
      <c r="A76" s="6" t="s">
        <v>8</v>
      </c>
      <c r="B76" s="8"/>
      <c r="C76" s="12">
        <v>4410</v>
      </c>
      <c r="D76" s="72">
        <f t="shared" si="21"/>
        <v>-27.787784509579172</v>
      </c>
      <c r="E76" s="14">
        <v>390</v>
      </c>
      <c r="F76" s="72">
        <f t="shared" si="22"/>
        <v>-13.907284768211925</v>
      </c>
      <c r="G76" s="12">
        <v>620</v>
      </c>
      <c r="H76" s="72">
        <f t="shared" si="23"/>
        <v>-8.1481481481481488</v>
      </c>
      <c r="I76" s="14">
        <v>70</v>
      </c>
      <c r="J76" s="72">
        <f t="shared" si="24"/>
        <v>-2.777777777777779</v>
      </c>
      <c r="K76" s="12">
        <v>198</v>
      </c>
      <c r="L76" s="72">
        <f t="shared" si="25"/>
        <v>-54.691075514874143</v>
      </c>
      <c r="M76" s="14">
        <v>767</v>
      </c>
      <c r="N76" s="72">
        <f t="shared" si="26"/>
        <v>-22.131979695431468</v>
      </c>
      <c r="O76" s="12">
        <v>248</v>
      </c>
      <c r="P76" s="72">
        <f t="shared" si="27"/>
        <v>-47.679324894514764</v>
      </c>
      <c r="Q76" s="14">
        <v>579</v>
      </c>
      <c r="R76" s="72">
        <f t="shared" si="28"/>
        <v>38.848920863309353</v>
      </c>
      <c r="S76" s="12">
        <v>1276</v>
      </c>
      <c r="T76" s="72">
        <f t="shared" si="29"/>
        <v>-45.679012345679013</v>
      </c>
      <c r="U76" s="14">
        <v>262</v>
      </c>
      <c r="V76" s="72">
        <f t="shared" si="30"/>
        <v>6.938775510204076</v>
      </c>
      <c r="W76" s="13"/>
    </row>
    <row r="77" spans="1:23" s="1" customFormat="1" ht="12.65" customHeight="1">
      <c r="A77" s="6" t="s">
        <v>9</v>
      </c>
      <c r="B77" s="8"/>
      <c r="C77" s="12">
        <v>4216</v>
      </c>
      <c r="D77" s="72">
        <f t="shared" si="21"/>
        <v>-15.730561663002195</v>
      </c>
      <c r="E77" s="12">
        <v>392</v>
      </c>
      <c r="F77" s="72">
        <f t="shared" si="22"/>
        <v>0.77120822622107621</v>
      </c>
      <c r="G77" s="12">
        <v>500</v>
      </c>
      <c r="H77" s="72">
        <f t="shared" si="23"/>
        <v>-25.925925925925931</v>
      </c>
      <c r="I77" s="12">
        <v>38</v>
      </c>
      <c r="J77" s="72">
        <f t="shared" si="24"/>
        <v>-7.3170731707317032</v>
      </c>
      <c r="K77" s="12">
        <v>228</v>
      </c>
      <c r="L77" s="72">
        <f t="shared" si="25"/>
        <v>-28.749999999999996</v>
      </c>
      <c r="M77" s="12">
        <v>999</v>
      </c>
      <c r="N77" s="72">
        <f t="shared" si="26"/>
        <v>77.758007117437728</v>
      </c>
      <c r="O77" s="12">
        <v>263</v>
      </c>
      <c r="P77" s="72">
        <f t="shared" si="27"/>
        <v>-8.3623693379790929</v>
      </c>
      <c r="Q77" s="12">
        <v>448</v>
      </c>
      <c r="R77" s="72">
        <f t="shared" si="28"/>
        <v>14.57800511508951</v>
      </c>
      <c r="S77" s="12">
        <v>1071</v>
      </c>
      <c r="T77" s="72">
        <f t="shared" si="29"/>
        <v>-47.137216189536034</v>
      </c>
      <c r="U77" s="12">
        <v>277</v>
      </c>
      <c r="V77" s="72">
        <f t="shared" si="30"/>
        <v>-11.217948717948723</v>
      </c>
      <c r="W77" s="13"/>
    </row>
    <row r="78" spans="1:23" s="1" customFormat="1" ht="12.65" customHeight="1">
      <c r="A78" s="6" t="s">
        <v>155</v>
      </c>
      <c r="B78" s="8"/>
      <c r="C78" s="12">
        <v>4798</v>
      </c>
      <c r="D78" s="72">
        <f t="shared" si="21"/>
        <v>-20.086608927381743</v>
      </c>
      <c r="E78" s="12">
        <v>473</v>
      </c>
      <c r="F78" s="72">
        <f t="shared" si="22"/>
        <v>-21.035058430717868</v>
      </c>
      <c r="G78" s="12">
        <v>508</v>
      </c>
      <c r="H78" s="72">
        <f t="shared" si="23"/>
        <v>-12.714776632302405</v>
      </c>
      <c r="I78" s="12">
        <v>75</v>
      </c>
      <c r="J78" s="72">
        <f t="shared" si="24"/>
        <v>66.666666666666671</v>
      </c>
      <c r="K78" s="12">
        <v>265</v>
      </c>
      <c r="L78" s="72">
        <f t="shared" si="25"/>
        <v>-5.3571428571428603</v>
      </c>
      <c r="M78" s="12">
        <v>1220</v>
      </c>
      <c r="N78" s="72">
        <f t="shared" si="26"/>
        <v>55.810983397190284</v>
      </c>
      <c r="O78" s="12">
        <v>431</v>
      </c>
      <c r="P78" s="72">
        <f t="shared" si="27"/>
        <v>-24.119718309859152</v>
      </c>
      <c r="Q78" s="12">
        <v>785</v>
      </c>
      <c r="R78" s="72">
        <f t="shared" si="28"/>
        <v>39.679715302491104</v>
      </c>
      <c r="S78" s="12">
        <v>861</v>
      </c>
      <c r="T78" s="72">
        <f t="shared" si="29"/>
        <v>-61.424731182795696</v>
      </c>
      <c r="U78" s="12">
        <v>180</v>
      </c>
      <c r="V78" s="72">
        <f t="shared" si="30"/>
        <v>-49.008498583569406</v>
      </c>
      <c r="W78" s="13"/>
    </row>
    <row r="79" spans="1:23" s="1" customFormat="1" ht="12.65" customHeight="1">
      <c r="A79" s="6" t="s">
        <v>0</v>
      </c>
      <c r="B79" s="8"/>
      <c r="C79" s="12">
        <v>4736</v>
      </c>
      <c r="D79" s="72">
        <f t="shared" si="21"/>
        <v>-18.133102852203976</v>
      </c>
      <c r="E79" s="12">
        <v>465</v>
      </c>
      <c r="F79" s="72">
        <f t="shared" si="22"/>
        <v>-11.764705882352944</v>
      </c>
      <c r="G79" s="12">
        <v>546</v>
      </c>
      <c r="H79" s="72">
        <f t="shared" si="23"/>
        <v>-40.845070422535215</v>
      </c>
      <c r="I79" s="12">
        <v>41</v>
      </c>
      <c r="J79" s="72">
        <f t="shared" si="24"/>
        <v>-43.055555555555557</v>
      </c>
      <c r="K79" s="12">
        <v>247</v>
      </c>
      <c r="L79" s="72">
        <f t="shared" si="25"/>
        <v>19.323671497584538</v>
      </c>
      <c r="M79" s="12">
        <v>1131</v>
      </c>
      <c r="N79" s="72">
        <f t="shared" si="26"/>
        <v>22.801302931596101</v>
      </c>
      <c r="O79" s="12">
        <v>371</v>
      </c>
      <c r="P79" s="72">
        <f t="shared" si="27"/>
        <v>6.6091954022988508</v>
      </c>
      <c r="Q79" s="12">
        <v>668</v>
      </c>
      <c r="R79" s="72">
        <f t="shared" si="28"/>
        <v>27.969348659003824</v>
      </c>
      <c r="S79" s="12">
        <v>1034</v>
      </c>
      <c r="T79" s="72">
        <f t="shared" si="29"/>
        <v>-48.014077425842125</v>
      </c>
      <c r="U79" s="12">
        <v>233</v>
      </c>
      <c r="V79" s="72">
        <f t="shared" si="30"/>
        <v>-15.579710144927539</v>
      </c>
      <c r="W79" s="13"/>
    </row>
    <row r="80" spans="1:23" s="1" customFormat="1" ht="13.5" customHeight="1">
      <c r="A80" s="6" t="s">
        <v>1</v>
      </c>
      <c r="B80" s="8"/>
      <c r="C80" s="12">
        <v>4018</v>
      </c>
      <c r="D80" s="72">
        <f t="shared" si="21"/>
        <v>-33.066799933366653</v>
      </c>
      <c r="E80" s="12">
        <v>368</v>
      </c>
      <c r="F80" s="72">
        <f t="shared" si="22"/>
        <v>-10.024449877750607</v>
      </c>
      <c r="G80" s="12">
        <v>514</v>
      </c>
      <c r="H80" s="72">
        <f t="shared" si="23"/>
        <v>-42.505592841163306</v>
      </c>
      <c r="I80" s="12">
        <v>51</v>
      </c>
      <c r="J80" s="72">
        <f t="shared" si="24"/>
        <v>6.25</v>
      </c>
      <c r="K80" s="12">
        <v>231</v>
      </c>
      <c r="L80" s="72">
        <f t="shared" si="25"/>
        <v>-31.656804733727807</v>
      </c>
      <c r="M80" s="12">
        <v>788</v>
      </c>
      <c r="N80" s="72">
        <f t="shared" si="26"/>
        <v>-29.579982126899019</v>
      </c>
      <c r="O80" s="12">
        <v>326</v>
      </c>
      <c r="P80" s="72">
        <f t="shared" si="27"/>
        <v>-4.3988269794721369</v>
      </c>
      <c r="Q80" s="12">
        <v>492</v>
      </c>
      <c r="R80" s="72">
        <f t="shared" si="28"/>
        <v>-5.2023121387283267</v>
      </c>
      <c r="S80" s="12">
        <v>981</v>
      </c>
      <c r="T80" s="72">
        <f t="shared" si="29"/>
        <v>-51.698670605612996</v>
      </c>
      <c r="U80" s="12">
        <v>267</v>
      </c>
      <c r="V80" s="72">
        <f t="shared" si="30"/>
        <v>-12.171052631578949</v>
      </c>
      <c r="W80" s="12"/>
    </row>
    <row r="81" spans="1:23" s="1" customFormat="1" ht="19.5" customHeight="1">
      <c r="A81" s="6" t="s">
        <v>169</v>
      </c>
      <c r="B81" s="8"/>
      <c r="C81" s="12">
        <v>4911</v>
      </c>
      <c r="D81" s="72">
        <f t="shared" ref="D81:D86" si="31">(C81/C69-1)*100</f>
        <v>-3.9507138666145081</v>
      </c>
      <c r="E81" s="12">
        <v>570</v>
      </c>
      <c r="F81" s="72">
        <f t="shared" ref="F81:F86" si="32">(E81/E69-1)*100</f>
        <v>11.984282907662092</v>
      </c>
      <c r="G81" s="12">
        <v>567</v>
      </c>
      <c r="H81" s="72">
        <f t="shared" ref="H81:H86" si="33">(G81/G69-1)*100</f>
        <v>14.314516129032251</v>
      </c>
      <c r="I81" s="12">
        <v>67</v>
      </c>
      <c r="J81" s="72">
        <f t="shared" ref="J81:J86" si="34">(I81/I69-1)*100</f>
        <v>13.559322033898313</v>
      </c>
      <c r="K81" s="12">
        <v>260</v>
      </c>
      <c r="L81" s="72">
        <f t="shared" ref="L81:L86" si="35">(K81/K69-1)*100</f>
        <v>-17.721518987341767</v>
      </c>
      <c r="M81" s="12">
        <v>1261</v>
      </c>
      <c r="N81" s="72">
        <f t="shared" ref="N81:N86" si="36">(M81/M69-1)*100</f>
        <v>46.118192352259555</v>
      </c>
      <c r="O81" s="12">
        <v>421</v>
      </c>
      <c r="P81" s="72">
        <f t="shared" ref="P81:P86" si="37">(O81/O69-1)*100</f>
        <v>-6.6518847006651889</v>
      </c>
      <c r="Q81" s="12">
        <v>765</v>
      </c>
      <c r="R81" s="72">
        <f t="shared" ref="R81:R86" si="38">(Q81/Q69-1)*100</f>
        <v>50.887573964497037</v>
      </c>
      <c r="S81" s="12">
        <v>823</v>
      </c>
      <c r="T81" s="72">
        <f t="shared" ref="T81:T86" si="39">(S81/S69-1)*100</f>
        <v>-48.786558805227131</v>
      </c>
      <c r="U81" s="12">
        <v>177</v>
      </c>
      <c r="V81" s="72">
        <f t="shared" ref="V81:V86" si="40">(U81/U69-1)*100</f>
        <v>-41.967213114754095</v>
      </c>
      <c r="W81" s="12"/>
    </row>
    <row r="82" spans="1:23" s="1" customFormat="1" ht="12" customHeight="1">
      <c r="A82" s="6" t="s">
        <v>3</v>
      </c>
      <c r="B82" s="8"/>
      <c r="C82" s="12">
        <v>3895</v>
      </c>
      <c r="D82" s="72">
        <f t="shared" si="31"/>
        <v>-28.295287187039765</v>
      </c>
      <c r="E82" s="12">
        <v>359</v>
      </c>
      <c r="F82" s="72">
        <f t="shared" si="32"/>
        <v>-26.434426229508201</v>
      </c>
      <c r="G82" s="12">
        <v>510</v>
      </c>
      <c r="H82" s="72">
        <f t="shared" si="33"/>
        <v>-4.8507462686567138</v>
      </c>
      <c r="I82" s="12">
        <v>31</v>
      </c>
      <c r="J82" s="72">
        <f t="shared" si="34"/>
        <v>-43.63636363636364</v>
      </c>
      <c r="K82" s="12">
        <v>226</v>
      </c>
      <c r="L82" s="72">
        <f t="shared" si="35"/>
        <v>-8.8709677419354875</v>
      </c>
      <c r="M82" s="12">
        <v>971</v>
      </c>
      <c r="N82" s="72">
        <f t="shared" si="36"/>
        <v>29.639519359145527</v>
      </c>
      <c r="O82" s="12">
        <v>352</v>
      </c>
      <c r="P82" s="72">
        <f t="shared" si="37"/>
        <v>10.344827586206895</v>
      </c>
      <c r="Q82" s="12">
        <v>462</v>
      </c>
      <c r="R82" s="72">
        <f t="shared" si="38"/>
        <v>-24.137931034482762</v>
      </c>
      <c r="S82" s="12">
        <v>821</v>
      </c>
      <c r="T82" s="72">
        <f t="shared" si="39"/>
        <v>-63.134261338123032</v>
      </c>
      <c r="U82" s="12">
        <v>163</v>
      </c>
      <c r="V82" s="72">
        <f t="shared" si="40"/>
        <v>-18.905472636815922</v>
      </c>
      <c r="W82" s="12"/>
    </row>
    <row r="83" spans="1:23" s="1" customFormat="1" ht="12" customHeight="1">
      <c r="A83" s="6" t="s">
        <v>4</v>
      </c>
      <c r="B83" s="8"/>
      <c r="C83" s="12">
        <v>3789</v>
      </c>
      <c r="D83" s="72">
        <f t="shared" si="31"/>
        <v>-29.988913525498894</v>
      </c>
      <c r="E83" s="12">
        <v>299</v>
      </c>
      <c r="F83" s="72">
        <f t="shared" si="32"/>
        <v>-19.189189189189193</v>
      </c>
      <c r="G83" s="12">
        <v>440</v>
      </c>
      <c r="H83" s="72">
        <f t="shared" si="33"/>
        <v>-31.25</v>
      </c>
      <c r="I83" s="12">
        <v>58</v>
      </c>
      <c r="J83" s="72">
        <f t="shared" si="34"/>
        <v>-9.375</v>
      </c>
      <c r="K83" s="12">
        <v>296</v>
      </c>
      <c r="L83" s="72">
        <f t="shared" si="35"/>
        <v>17.460317460317466</v>
      </c>
      <c r="M83" s="12">
        <v>781</v>
      </c>
      <c r="N83" s="72">
        <f t="shared" si="36"/>
        <v>-4.756097560975614</v>
      </c>
      <c r="O83" s="12">
        <v>264</v>
      </c>
      <c r="P83" s="72">
        <f t="shared" si="37"/>
        <v>-23.919308357348701</v>
      </c>
      <c r="Q83" s="12">
        <v>562</v>
      </c>
      <c r="R83" s="72">
        <f t="shared" si="38"/>
        <v>22.707423580786035</v>
      </c>
      <c r="S83" s="12">
        <v>970</v>
      </c>
      <c r="T83" s="72">
        <f t="shared" si="39"/>
        <v>-58.026828212894841</v>
      </c>
      <c r="U83" s="12">
        <v>128</v>
      </c>
      <c r="V83" s="72">
        <f t="shared" si="40"/>
        <v>-14.666666666666661</v>
      </c>
      <c r="W83" s="12"/>
    </row>
    <row r="84" spans="1:23" s="1" customFormat="1" ht="12" customHeight="1">
      <c r="A84" s="6" t="s">
        <v>5</v>
      </c>
      <c r="B84" s="8"/>
      <c r="C84" s="12">
        <v>4119</v>
      </c>
      <c r="D84" s="72">
        <f t="shared" si="31"/>
        <v>-29.637854458489919</v>
      </c>
      <c r="E84" s="12">
        <v>443</v>
      </c>
      <c r="F84" s="72">
        <f t="shared" si="32"/>
        <v>-11.576846307385225</v>
      </c>
      <c r="G84" s="12">
        <v>439</v>
      </c>
      <c r="H84" s="72">
        <f t="shared" si="33"/>
        <v>-17.943925233644865</v>
      </c>
      <c r="I84" s="12">
        <v>64</v>
      </c>
      <c r="J84" s="72">
        <f t="shared" si="34"/>
        <v>137.03703703703701</v>
      </c>
      <c r="K84" s="12">
        <v>192</v>
      </c>
      <c r="L84" s="72">
        <f t="shared" si="35"/>
        <v>-29.411764705882348</v>
      </c>
      <c r="M84" s="12">
        <v>1054</v>
      </c>
      <c r="N84" s="72">
        <f t="shared" si="36"/>
        <v>-33.668974197608556</v>
      </c>
      <c r="O84" s="12">
        <v>333</v>
      </c>
      <c r="P84" s="72">
        <f t="shared" si="37"/>
        <v>-16.331658291457284</v>
      </c>
      <c r="Q84" s="12">
        <v>732</v>
      </c>
      <c r="R84" s="72">
        <f t="shared" si="38"/>
        <v>38.899430740037943</v>
      </c>
      <c r="S84" s="12">
        <v>705</v>
      </c>
      <c r="T84" s="72">
        <f t="shared" si="39"/>
        <v>-58.185053380782925</v>
      </c>
      <c r="U84" s="12">
        <v>157</v>
      </c>
      <c r="V84" s="72">
        <f t="shared" si="40"/>
        <v>-50.78369905956113</v>
      </c>
      <c r="W84" s="12"/>
    </row>
    <row r="85" spans="1:23" s="1" customFormat="1" ht="12" customHeight="1">
      <c r="A85" s="6" t="s">
        <v>6</v>
      </c>
      <c r="B85" s="8"/>
      <c r="C85" s="12">
        <v>3326</v>
      </c>
      <c r="D85" s="72">
        <f t="shared" si="31"/>
        <v>-39.251141552511413</v>
      </c>
      <c r="E85" s="12">
        <v>269</v>
      </c>
      <c r="F85" s="72">
        <f t="shared" si="32"/>
        <v>-45.87525150905433</v>
      </c>
      <c r="G85" s="12">
        <v>408</v>
      </c>
      <c r="H85" s="72">
        <f t="shared" si="33"/>
        <v>-34.615384615384613</v>
      </c>
      <c r="I85" s="12">
        <v>51</v>
      </c>
      <c r="J85" s="72">
        <f t="shared" si="34"/>
        <v>-41.379310344827594</v>
      </c>
      <c r="K85" s="12">
        <v>146</v>
      </c>
      <c r="L85" s="72">
        <f t="shared" si="35"/>
        <v>-53.943217665615137</v>
      </c>
      <c r="M85" s="12">
        <v>575</v>
      </c>
      <c r="N85" s="72">
        <f t="shared" si="36"/>
        <v>-23.128342245989309</v>
      </c>
      <c r="O85" s="12">
        <v>361</v>
      </c>
      <c r="P85" s="72">
        <f t="shared" si="37"/>
        <v>10.060975609756095</v>
      </c>
      <c r="Q85" s="12">
        <v>436</v>
      </c>
      <c r="R85" s="72">
        <f t="shared" si="38"/>
        <v>-26.475548060708263</v>
      </c>
      <c r="S85" s="12">
        <v>935</v>
      </c>
      <c r="T85" s="72">
        <f t="shared" si="39"/>
        <v>-53.666997026759169</v>
      </c>
      <c r="U85" s="12">
        <v>145</v>
      </c>
      <c r="V85" s="72">
        <f t="shared" si="40"/>
        <v>-44.866920152091247</v>
      </c>
      <c r="W85" s="12"/>
    </row>
    <row r="86" spans="1:23" s="1" customFormat="1" ht="12" customHeight="1">
      <c r="A86" s="6" t="s">
        <v>7</v>
      </c>
      <c r="B86" s="8"/>
      <c r="C86" s="12">
        <v>3695</v>
      </c>
      <c r="D86" s="72">
        <f t="shared" si="31"/>
        <v>-42.436516591369376</v>
      </c>
      <c r="E86" s="12">
        <v>358</v>
      </c>
      <c r="F86" s="72">
        <f t="shared" si="32"/>
        <v>-38.698630136986303</v>
      </c>
      <c r="G86" s="12">
        <v>570</v>
      </c>
      <c r="H86" s="72">
        <f t="shared" si="33"/>
        <v>-36.454849498327761</v>
      </c>
      <c r="I86" s="12">
        <v>66</v>
      </c>
      <c r="J86" s="72">
        <f t="shared" si="34"/>
        <v>4.7619047619047672</v>
      </c>
      <c r="K86" s="12">
        <v>154</v>
      </c>
      <c r="L86" s="72">
        <f t="shared" si="35"/>
        <v>-48.322147651006709</v>
      </c>
      <c r="M86" s="12">
        <v>770</v>
      </c>
      <c r="N86" s="72">
        <f t="shared" si="36"/>
        <v>-9.0909090909090935</v>
      </c>
      <c r="O86" s="12">
        <v>213</v>
      </c>
      <c r="P86" s="72">
        <f t="shared" si="37"/>
        <v>-39.142857142857146</v>
      </c>
      <c r="Q86" s="12">
        <v>562</v>
      </c>
      <c r="R86" s="72">
        <f t="shared" si="38"/>
        <v>1.9963702359346636</v>
      </c>
      <c r="S86" s="12">
        <v>877</v>
      </c>
      <c r="T86" s="72">
        <f t="shared" si="39"/>
        <v>-66.565001906214263</v>
      </c>
      <c r="U86" s="12">
        <v>125</v>
      </c>
      <c r="V86" s="72">
        <f t="shared" si="40"/>
        <v>-39.320388349514566</v>
      </c>
      <c r="W86" s="12"/>
    </row>
    <row r="87" spans="1:23" s="1" customFormat="1" ht="12" customHeight="1">
      <c r="A87" s="6" t="s">
        <v>10</v>
      </c>
      <c r="B87" s="8"/>
      <c r="C87" s="12">
        <v>4195</v>
      </c>
      <c r="D87" s="72">
        <f t="shared" ref="D87:D92" si="41">(C87/C75-1)*100</f>
        <v>-22.040512915814901</v>
      </c>
      <c r="E87" s="12">
        <v>402</v>
      </c>
      <c r="F87" s="72">
        <f t="shared" ref="F87:F92" si="42">(E87/E75-1)*100</f>
        <v>-23.574144486692017</v>
      </c>
      <c r="G87" s="12">
        <v>356</v>
      </c>
      <c r="H87" s="72">
        <f t="shared" ref="H87:H92" si="43">(G87/G75-1)*100</f>
        <v>-41.639344262295083</v>
      </c>
      <c r="I87" s="12">
        <v>42</v>
      </c>
      <c r="J87" s="72">
        <f t="shared" ref="J87:J92" si="44">(I87/I75-1)*100</f>
        <v>-20.75471698113207</v>
      </c>
      <c r="K87" s="12">
        <v>225</v>
      </c>
      <c r="L87" s="72">
        <f t="shared" ref="L87:L92" si="45">(K87/K75-1)*100</f>
        <v>-63.70967741935484</v>
      </c>
      <c r="M87" s="12">
        <v>752</v>
      </c>
      <c r="N87" s="72">
        <f t="shared" ref="N87:N92" si="46">(M87/M75-1)*100</f>
        <v>1.0752688172043001</v>
      </c>
      <c r="O87" s="12">
        <v>379</v>
      </c>
      <c r="P87" s="72">
        <f t="shared" ref="P87:P92" si="47">(O87/O75-1)*100</f>
        <v>-16.150442477876105</v>
      </c>
      <c r="Q87" s="12">
        <v>630</v>
      </c>
      <c r="R87" s="72">
        <f t="shared" ref="R87:R92" si="48">(Q87/Q75-1)*100</f>
        <v>15.596330275229352</v>
      </c>
      <c r="S87" s="12">
        <v>680</v>
      </c>
      <c r="T87" s="72">
        <f t="shared" ref="T87:T92" si="49">(S87/S75-1)*100</f>
        <v>-56.241956241956245</v>
      </c>
      <c r="U87" s="12">
        <v>729</v>
      </c>
      <c r="V87" s="72">
        <f t="shared" ref="V87:V92" si="50">(U87/U75-1)*100</f>
        <v>163.17689530685922</v>
      </c>
      <c r="W87" s="12"/>
    </row>
    <row r="88" spans="1:23" s="1" customFormat="1" ht="12" customHeight="1">
      <c r="A88" s="6" t="s">
        <v>8</v>
      </c>
      <c r="B88" s="8"/>
      <c r="C88" s="12">
        <v>2866</v>
      </c>
      <c r="D88" s="72">
        <f t="shared" si="41"/>
        <v>-35.01133786848073</v>
      </c>
      <c r="E88" s="12">
        <v>273</v>
      </c>
      <c r="F88" s="72">
        <f t="shared" si="42"/>
        <v>-30.000000000000004</v>
      </c>
      <c r="G88" s="12">
        <v>311</v>
      </c>
      <c r="H88" s="72">
        <f t="shared" si="43"/>
        <v>-49.838709677419359</v>
      </c>
      <c r="I88" s="12">
        <v>36</v>
      </c>
      <c r="J88" s="72">
        <f t="shared" si="44"/>
        <v>-48.571428571428577</v>
      </c>
      <c r="K88" s="12">
        <v>175</v>
      </c>
      <c r="L88" s="72">
        <f t="shared" si="45"/>
        <v>-11.616161616161612</v>
      </c>
      <c r="M88" s="12">
        <v>575</v>
      </c>
      <c r="N88" s="72">
        <f t="shared" si="46"/>
        <v>-25.032594524119943</v>
      </c>
      <c r="O88" s="12">
        <v>282</v>
      </c>
      <c r="P88" s="72">
        <f t="shared" si="47"/>
        <v>13.709677419354849</v>
      </c>
      <c r="Q88" s="12">
        <v>366</v>
      </c>
      <c r="R88" s="72">
        <f t="shared" si="48"/>
        <v>-36.787564766839374</v>
      </c>
      <c r="S88" s="12">
        <v>698</v>
      </c>
      <c r="T88" s="72">
        <f t="shared" si="49"/>
        <v>-45.297805642633229</v>
      </c>
      <c r="U88" s="12">
        <v>150</v>
      </c>
      <c r="V88" s="72">
        <f t="shared" si="50"/>
        <v>-42.748091603053439</v>
      </c>
      <c r="W88" s="12"/>
    </row>
    <row r="89" spans="1:23" s="1" customFormat="1" ht="12" customHeight="1">
      <c r="A89" s="6" t="s">
        <v>9</v>
      </c>
      <c r="B89" s="8"/>
      <c r="C89" s="12">
        <v>2857</v>
      </c>
      <c r="D89" s="72">
        <f t="shared" si="41"/>
        <v>-32.23434535104365</v>
      </c>
      <c r="E89" s="12">
        <v>288</v>
      </c>
      <c r="F89" s="72">
        <f t="shared" si="42"/>
        <v>-26.530612244897956</v>
      </c>
      <c r="G89" s="12">
        <v>238</v>
      </c>
      <c r="H89" s="72">
        <f t="shared" si="43"/>
        <v>-52.400000000000006</v>
      </c>
      <c r="I89" s="12">
        <v>43</v>
      </c>
      <c r="J89" s="72">
        <f t="shared" si="44"/>
        <v>13.157894736842103</v>
      </c>
      <c r="K89" s="12">
        <v>122</v>
      </c>
      <c r="L89" s="72">
        <f t="shared" si="45"/>
        <v>-46.491228070175438</v>
      </c>
      <c r="M89" s="12">
        <v>583</v>
      </c>
      <c r="N89" s="72">
        <f t="shared" si="46"/>
        <v>-41.641641641641648</v>
      </c>
      <c r="O89" s="12">
        <v>165</v>
      </c>
      <c r="P89" s="72">
        <f t="shared" si="47"/>
        <v>-37.262357414448665</v>
      </c>
      <c r="Q89" s="12">
        <v>461</v>
      </c>
      <c r="R89" s="72">
        <f t="shared" si="48"/>
        <v>2.9017857142857206</v>
      </c>
      <c r="S89" s="12">
        <v>762</v>
      </c>
      <c r="T89" s="72">
        <f t="shared" si="49"/>
        <v>-28.851540616246496</v>
      </c>
      <c r="U89" s="12">
        <v>195</v>
      </c>
      <c r="V89" s="72">
        <f t="shared" si="50"/>
        <v>-29.602888086642597</v>
      </c>
      <c r="W89" s="12"/>
    </row>
    <row r="90" spans="1:23" s="1" customFormat="1" ht="12" customHeight="1">
      <c r="A90" s="6" t="s">
        <v>180</v>
      </c>
      <c r="B90" s="8"/>
      <c r="C90" s="12">
        <v>3476</v>
      </c>
      <c r="D90" s="72">
        <f t="shared" si="41"/>
        <v>-27.553147144643596</v>
      </c>
      <c r="E90" s="12">
        <v>453</v>
      </c>
      <c r="F90" s="72">
        <f t="shared" si="42"/>
        <v>-4.228329809725162</v>
      </c>
      <c r="G90" s="12">
        <v>247</v>
      </c>
      <c r="H90" s="72">
        <f t="shared" si="43"/>
        <v>-51.377952755905511</v>
      </c>
      <c r="I90" s="12">
        <v>64</v>
      </c>
      <c r="J90" s="72">
        <f t="shared" si="44"/>
        <v>-14.666666666666661</v>
      </c>
      <c r="K90" s="12">
        <v>153</v>
      </c>
      <c r="L90" s="72">
        <f t="shared" si="45"/>
        <v>-42.264150943396231</v>
      </c>
      <c r="M90" s="12">
        <v>600</v>
      </c>
      <c r="N90" s="72">
        <f t="shared" si="46"/>
        <v>-50.819672131147541</v>
      </c>
      <c r="O90" s="12">
        <v>370</v>
      </c>
      <c r="P90" s="72">
        <f t="shared" si="47"/>
        <v>-14.153132250580047</v>
      </c>
      <c r="Q90" s="12">
        <v>749</v>
      </c>
      <c r="R90" s="72">
        <f t="shared" si="48"/>
        <v>-4.5859872611464958</v>
      </c>
      <c r="S90" s="12">
        <v>689</v>
      </c>
      <c r="T90" s="72">
        <f t="shared" si="49"/>
        <v>-19.976771196283394</v>
      </c>
      <c r="U90" s="12">
        <v>151</v>
      </c>
      <c r="V90" s="72">
        <f t="shared" si="50"/>
        <v>-16.111111111111111</v>
      </c>
      <c r="W90" s="12"/>
    </row>
    <row r="91" spans="1:23" s="1" customFormat="1" ht="12" customHeight="1">
      <c r="A91" s="6" t="s">
        <v>0</v>
      </c>
      <c r="B91" s="8"/>
      <c r="C91" s="12">
        <v>2780</v>
      </c>
      <c r="D91" s="72">
        <f t="shared" si="41"/>
        <v>-41.300675675675677</v>
      </c>
      <c r="E91" s="12">
        <v>241</v>
      </c>
      <c r="F91" s="72">
        <f t="shared" si="42"/>
        <v>-48.172043010752688</v>
      </c>
      <c r="G91" s="12">
        <v>226</v>
      </c>
      <c r="H91" s="72">
        <f t="shared" si="43"/>
        <v>-58.608058608058613</v>
      </c>
      <c r="I91" s="12">
        <v>32</v>
      </c>
      <c r="J91" s="72">
        <f t="shared" si="44"/>
        <v>-21.95121951219512</v>
      </c>
      <c r="K91" s="12">
        <v>144</v>
      </c>
      <c r="L91" s="72">
        <f t="shared" si="45"/>
        <v>-41.700404858299599</v>
      </c>
      <c r="M91" s="12">
        <v>546</v>
      </c>
      <c r="N91" s="72">
        <f t="shared" si="46"/>
        <v>-51.724137931034477</v>
      </c>
      <c r="O91" s="12">
        <v>271</v>
      </c>
      <c r="P91" s="72">
        <f t="shared" si="47"/>
        <v>-26.954177897574127</v>
      </c>
      <c r="Q91" s="12">
        <v>541</v>
      </c>
      <c r="R91" s="72">
        <f t="shared" si="48"/>
        <v>-19.011976047904188</v>
      </c>
      <c r="S91" s="12">
        <v>656</v>
      </c>
      <c r="T91" s="72">
        <f t="shared" si="49"/>
        <v>-36.557059961315289</v>
      </c>
      <c r="U91" s="12">
        <v>123</v>
      </c>
      <c r="V91" s="72">
        <f t="shared" si="50"/>
        <v>-47.210300429184549</v>
      </c>
      <c r="W91" s="12"/>
    </row>
    <row r="92" spans="1:23" s="1" customFormat="1" ht="12" customHeight="1">
      <c r="A92" s="6" t="s">
        <v>1</v>
      </c>
      <c r="B92" s="8"/>
      <c r="C92" s="12">
        <v>3358</v>
      </c>
      <c r="D92" s="72">
        <f t="shared" si="41"/>
        <v>-16.426082628173223</v>
      </c>
      <c r="E92" s="12">
        <v>300</v>
      </c>
      <c r="F92" s="72">
        <f t="shared" si="42"/>
        <v>-18.478260869565222</v>
      </c>
      <c r="G92" s="12">
        <v>211</v>
      </c>
      <c r="H92" s="72">
        <f t="shared" si="43"/>
        <v>-58.949416342412455</v>
      </c>
      <c r="I92" s="12">
        <v>23</v>
      </c>
      <c r="J92" s="72">
        <f t="shared" si="44"/>
        <v>-54.901960784313729</v>
      </c>
      <c r="K92" s="12">
        <v>132</v>
      </c>
      <c r="L92" s="72">
        <f t="shared" si="45"/>
        <v>-42.857142857142861</v>
      </c>
      <c r="M92" s="12">
        <v>840</v>
      </c>
      <c r="N92" s="72">
        <f t="shared" si="46"/>
        <v>6.5989847715736127</v>
      </c>
      <c r="O92" s="12">
        <v>236</v>
      </c>
      <c r="P92" s="72">
        <f t="shared" si="47"/>
        <v>-27.607361963190179</v>
      </c>
      <c r="Q92" s="12">
        <v>620</v>
      </c>
      <c r="R92" s="72">
        <f t="shared" si="48"/>
        <v>26.016260162601633</v>
      </c>
      <c r="S92" s="12">
        <v>782</v>
      </c>
      <c r="T92" s="72">
        <f t="shared" si="49"/>
        <v>-20.285423037716622</v>
      </c>
      <c r="U92" s="12">
        <v>214</v>
      </c>
      <c r="V92" s="72">
        <f t="shared" si="50"/>
        <v>-19.850187265917608</v>
      </c>
      <c r="W92" s="12"/>
    </row>
    <row r="93" spans="1:23" s="1" customFormat="1" ht="19.5" customHeight="1">
      <c r="A93" s="6" t="s">
        <v>209</v>
      </c>
      <c r="B93" s="8"/>
      <c r="C93" s="12">
        <v>3229</v>
      </c>
      <c r="D93" s="72">
        <f t="shared" ref="D93:D98" si="51">(C93/C81-1)*100</f>
        <v>-34.249643657096321</v>
      </c>
      <c r="E93" s="12">
        <v>257</v>
      </c>
      <c r="F93" s="72">
        <f t="shared" ref="F93:F98" si="52">(E93/E81-1)*100</f>
        <v>-54.912280701754376</v>
      </c>
      <c r="G93" s="12">
        <v>196</v>
      </c>
      <c r="H93" s="72">
        <f t="shared" ref="H93:H98" si="53">(G93/G81-1)*100</f>
        <v>-65.432098765432102</v>
      </c>
      <c r="I93" s="12">
        <v>55</v>
      </c>
      <c r="J93" s="72">
        <f t="shared" ref="J93:J98" si="54">(I93/I81-1)*100</f>
        <v>-17.910447761194025</v>
      </c>
      <c r="K93" s="12">
        <v>126</v>
      </c>
      <c r="L93" s="72">
        <f t="shared" ref="L93:L98" si="55">(K93/K81-1)*100</f>
        <v>-51.538461538461533</v>
      </c>
      <c r="M93" s="12">
        <v>687</v>
      </c>
      <c r="N93" s="72">
        <f t="shared" ref="N93:N98" si="56">(M93/M81-1)*100</f>
        <v>-45.519429024583665</v>
      </c>
      <c r="O93" s="12">
        <v>333</v>
      </c>
      <c r="P93" s="72">
        <f t="shared" ref="P93:P98" si="57">(O93/O81-1)*100</f>
        <v>-20.902612826603328</v>
      </c>
      <c r="Q93" s="12">
        <v>684</v>
      </c>
      <c r="R93" s="72">
        <f t="shared" ref="R93:R98" si="58">(Q93/Q81-1)*100</f>
        <v>-10.588235294117643</v>
      </c>
      <c r="S93" s="12">
        <v>526</v>
      </c>
      <c r="T93" s="72">
        <f t="shared" ref="T93:T98" si="59">(S93/S81-1)*100</f>
        <v>-36.087484811664638</v>
      </c>
      <c r="U93" s="12">
        <v>365</v>
      </c>
      <c r="V93" s="72">
        <f t="shared" ref="V93:V98" si="60">(U93/U81-1)*100</f>
        <v>106.21468926553672</v>
      </c>
      <c r="W93" s="12"/>
    </row>
    <row r="94" spans="1:23" s="1" customFormat="1" ht="12" customHeight="1">
      <c r="A94" s="6" t="s">
        <v>3</v>
      </c>
      <c r="B94" s="8"/>
      <c r="C94" s="12">
        <v>2129</v>
      </c>
      <c r="D94" s="72">
        <f t="shared" si="51"/>
        <v>-45.340179717586651</v>
      </c>
      <c r="E94" s="12">
        <v>186</v>
      </c>
      <c r="F94" s="72">
        <f t="shared" si="52"/>
        <v>-48.189415041782738</v>
      </c>
      <c r="G94" s="12">
        <v>144</v>
      </c>
      <c r="H94" s="72">
        <f t="shared" si="53"/>
        <v>-71.764705882352942</v>
      </c>
      <c r="I94" s="12">
        <v>34</v>
      </c>
      <c r="J94" s="72">
        <f t="shared" si="54"/>
        <v>9.6774193548387011</v>
      </c>
      <c r="K94" s="12">
        <v>178</v>
      </c>
      <c r="L94" s="72">
        <f t="shared" si="55"/>
        <v>-21.238938053097346</v>
      </c>
      <c r="M94" s="12">
        <v>357</v>
      </c>
      <c r="N94" s="72">
        <f t="shared" si="56"/>
        <v>-63.233779608650877</v>
      </c>
      <c r="O94" s="12">
        <v>231</v>
      </c>
      <c r="P94" s="72">
        <f t="shared" si="57"/>
        <v>-34.375</v>
      </c>
      <c r="Q94" s="12">
        <v>393</v>
      </c>
      <c r="R94" s="72">
        <f t="shared" si="58"/>
        <v>-14.935064935064934</v>
      </c>
      <c r="S94" s="12">
        <v>316</v>
      </c>
      <c r="T94" s="72">
        <f t="shared" si="59"/>
        <v>-61.510353227771006</v>
      </c>
      <c r="U94" s="12">
        <v>290</v>
      </c>
      <c r="V94" s="72">
        <f t="shared" si="60"/>
        <v>77.914110429447845</v>
      </c>
      <c r="W94" s="12"/>
    </row>
    <row r="95" spans="1:23" s="1" customFormat="1" ht="12" customHeight="1">
      <c r="A95" s="6" t="s">
        <v>4</v>
      </c>
      <c r="B95" s="8"/>
      <c r="C95" s="12">
        <v>3110</v>
      </c>
      <c r="D95" s="72">
        <f t="shared" si="51"/>
        <v>-17.920295592504619</v>
      </c>
      <c r="E95" s="12">
        <v>251</v>
      </c>
      <c r="F95" s="72">
        <f t="shared" si="52"/>
        <v>-16.053511705685619</v>
      </c>
      <c r="G95" s="12">
        <v>211</v>
      </c>
      <c r="H95" s="72">
        <f t="shared" si="53"/>
        <v>-52.045454545454547</v>
      </c>
      <c r="I95" s="12">
        <v>60</v>
      </c>
      <c r="J95" s="72">
        <f t="shared" si="54"/>
        <v>3.4482758620689724</v>
      </c>
      <c r="K95" s="12">
        <v>157</v>
      </c>
      <c r="L95" s="72">
        <f t="shared" si="55"/>
        <v>-46.95945945945946</v>
      </c>
      <c r="M95" s="12">
        <v>811</v>
      </c>
      <c r="N95" s="72">
        <f t="shared" si="56"/>
        <v>3.8412291933418663</v>
      </c>
      <c r="O95" s="12">
        <v>173</v>
      </c>
      <c r="P95" s="72">
        <f t="shared" si="57"/>
        <v>-34.469696969696969</v>
      </c>
      <c r="Q95" s="12">
        <v>550</v>
      </c>
      <c r="R95" s="72">
        <f t="shared" si="58"/>
        <v>-2.1352313167259829</v>
      </c>
      <c r="S95" s="12">
        <v>552</v>
      </c>
      <c r="T95" s="72">
        <f t="shared" si="59"/>
        <v>-43.092783505154642</v>
      </c>
      <c r="U95" s="12">
        <v>345</v>
      </c>
      <c r="V95" s="72">
        <f t="shared" si="60"/>
        <v>169.53125</v>
      </c>
      <c r="W95" s="12"/>
    </row>
    <row r="96" spans="1:23" s="1" customFormat="1" ht="12" customHeight="1">
      <c r="A96" s="6" t="s">
        <v>5</v>
      </c>
      <c r="B96" s="8"/>
      <c r="C96" s="12">
        <v>2799</v>
      </c>
      <c r="D96" s="72">
        <f t="shared" si="51"/>
        <v>-32.046613255644573</v>
      </c>
      <c r="E96" s="12">
        <v>214</v>
      </c>
      <c r="F96" s="72">
        <f t="shared" si="52"/>
        <v>-51.693002257336353</v>
      </c>
      <c r="G96" s="12">
        <v>262</v>
      </c>
      <c r="H96" s="72">
        <f t="shared" si="53"/>
        <v>-40.318906605922557</v>
      </c>
      <c r="I96" s="12">
        <v>24</v>
      </c>
      <c r="J96" s="72">
        <f t="shared" si="54"/>
        <v>-62.5</v>
      </c>
      <c r="K96" s="12">
        <v>71</v>
      </c>
      <c r="L96" s="72">
        <f t="shared" si="55"/>
        <v>-63.020833333333329</v>
      </c>
      <c r="M96" s="12">
        <v>502</v>
      </c>
      <c r="N96" s="72">
        <f t="shared" si="56"/>
        <v>-52.371916508538895</v>
      </c>
      <c r="O96" s="12">
        <v>264</v>
      </c>
      <c r="P96" s="72">
        <f t="shared" si="57"/>
        <v>-20.72072072072072</v>
      </c>
      <c r="Q96" s="12">
        <v>675</v>
      </c>
      <c r="R96" s="72">
        <f t="shared" si="58"/>
        <v>-7.786885245901642</v>
      </c>
      <c r="S96" s="12">
        <v>675</v>
      </c>
      <c r="T96" s="72">
        <f t="shared" si="59"/>
        <v>-4.2553191489361648</v>
      </c>
      <c r="U96" s="12">
        <v>112</v>
      </c>
      <c r="V96" s="72">
        <f t="shared" si="60"/>
        <v>-28.66242038216561</v>
      </c>
      <c r="W96" s="12"/>
    </row>
    <row r="97" spans="1:23" s="1" customFormat="1" ht="12" customHeight="1">
      <c r="A97" s="6" t="s">
        <v>6</v>
      </c>
      <c r="B97" s="8"/>
      <c r="C97" s="12">
        <v>2821</v>
      </c>
      <c r="D97" s="72">
        <f t="shared" si="51"/>
        <v>-15.183403487672875</v>
      </c>
      <c r="E97" s="12">
        <v>235</v>
      </c>
      <c r="F97" s="72">
        <f t="shared" si="52"/>
        <v>-12.639405204460964</v>
      </c>
      <c r="G97" s="12">
        <v>280</v>
      </c>
      <c r="H97" s="72">
        <f t="shared" si="53"/>
        <v>-31.372549019607842</v>
      </c>
      <c r="I97" s="12">
        <v>18</v>
      </c>
      <c r="J97" s="72">
        <f t="shared" si="54"/>
        <v>-64.705882352941174</v>
      </c>
      <c r="K97" s="12">
        <v>230</v>
      </c>
      <c r="L97" s="72">
        <f t="shared" si="55"/>
        <v>57.534246575342472</v>
      </c>
      <c r="M97" s="12">
        <v>614</v>
      </c>
      <c r="N97" s="72">
        <f t="shared" si="56"/>
        <v>6.7826086956521703</v>
      </c>
      <c r="O97" s="12">
        <v>273</v>
      </c>
      <c r="P97" s="72">
        <f t="shared" si="57"/>
        <v>-24.37673130193906</v>
      </c>
      <c r="Q97" s="12">
        <v>473</v>
      </c>
      <c r="R97" s="72">
        <f t="shared" si="58"/>
        <v>8.4862385321101019</v>
      </c>
      <c r="S97" s="12">
        <v>559</v>
      </c>
      <c r="T97" s="72">
        <f t="shared" si="59"/>
        <v>-40.213903743315505</v>
      </c>
      <c r="U97" s="12">
        <v>139</v>
      </c>
      <c r="V97" s="72">
        <f t="shared" si="60"/>
        <v>-4.1379310344827562</v>
      </c>
      <c r="W97" s="12"/>
    </row>
    <row r="98" spans="1:23" s="1" customFormat="1" ht="12" customHeight="1">
      <c r="A98" s="6" t="s">
        <v>7</v>
      </c>
      <c r="B98" s="8"/>
      <c r="C98" s="12">
        <v>3321</v>
      </c>
      <c r="D98" s="72">
        <f t="shared" si="51"/>
        <v>-10.121786197564276</v>
      </c>
      <c r="E98" s="12">
        <v>271</v>
      </c>
      <c r="F98" s="72">
        <f t="shared" si="52"/>
        <v>-24.301675977653638</v>
      </c>
      <c r="G98" s="12">
        <v>505</v>
      </c>
      <c r="H98" s="72">
        <f t="shared" si="53"/>
        <v>-11.403508771929827</v>
      </c>
      <c r="I98" s="12">
        <v>49</v>
      </c>
      <c r="J98" s="72">
        <f t="shared" si="54"/>
        <v>-25.757575757575758</v>
      </c>
      <c r="K98" s="12">
        <v>137</v>
      </c>
      <c r="L98" s="72">
        <f t="shared" si="55"/>
        <v>-11.038961038961038</v>
      </c>
      <c r="M98" s="12">
        <v>717</v>
      </c>
      <c r="N98" s="72">
        <f t="shared" si="56"/>
        <v>-6.8831168831168803</v>
      </c>
      <c r="O98" s="12">
        <v>263</v>
      </c>
      <c r="P98" s="72">
        <f t="shared" si="57"/>
        <v>23.474178403755875</v>
      </c>
      <c r="Q98" s="12">
        <v>486</v>
      </c>
      <c r="R98" s="72">
        <f t="shared" si="58"/>
        <v>-13.523131672597867</v>
      </c>
      <c r="S98" s="12">
        <v>747</v>
      </c>
      <c r="T98" s="72">
        <f t="shared" si="59"/>
        <v>-14.82326111744584</v>
      </c>
      <c r="U98" s="12">
        <v>146</v>
      </c>
      <c r="V98" s="72">
        <f t="shared" si="60"/>
        <v>16.799999999999994</v>
      </c>
      <c r="W98" s="12"/>
    </row>
    <row r="99" spans="1:23" s="1" customFormat="1" ht="12" customHeight="1">
      <c r="A99" s="6" t="s">
        <v>10</v>
      </c>
      <c r="B99" s="8"/>
      <c r="C99" s="12">
        <v>3495</v>
      </c>
      <c r="D99" s="72">
        <f t="shared" ref="D99:D104" si="61">(C99/C87-1)*100</f>
        <v>-16.6865315852205</v>
      </c>
      <c r="E99" s="12">
        <v>254</v>
      </c>
      <c r="F99" s="72">
        <f t="shared" ref="F99:F111" si="62">(E99/E87-1)*100</f>
        <v>-36.815920398009951</v>
      </c>
      <c r="G99" s="12">
        <v>281</v>
      </c>
      <c r="H99" s="72">
        <f t="shared" ref="H99:H111" si="63">(G99/G87-1)*100</f>
        <v>-21.067415730337082</v>
      </c>
      <c r="I99" s="12">
        <v>17</v>
      </c>
      <c r="J99" s="72">
        <f t="shared" ref="J99:J111" si="64">(I99/I87-1)*100</f>
        <v>-59.523809523809526</v>
      </c>
      <c r="K99" s="12">
        <v>128</v>
      </c>
      <c r="L99" s="72">
        <f t="shared" ref="L99:L111" si="65">(K99/K87-1)*100</f>
        <v>-43.111111111111114</v>
      </c>
      <c r="M99" s="12">
        <v>504</v>
      </c>
      <c r="N99" s="72">
        <f t="shared" ref="N99:N111" si="66">(M99/M87-1)*100</f>
        <v>-32.978723404255319</v>
      </c>
      <c r="O99" s="12">
        <v>305</v>
      </c>
      <c r="P99" s="72">
        <f t="shared" ref="P99:P111" si="67">(O99/O87-1)*100</f>
        <v>-19.525065963060683</v>
      </c>
      <c r="Q99" s="12">
        <v>711</v>
      </c>
      <c r="R99" s="72">
        <f t="shared" ref="R99:R111" si="68">(Q99/Q87-1)*100</f>
        <v>12.857142857142856</v>
      </c>
      <c r="S99" s="12">
        <v>1183</v>
      </c>
      <c r="T99" s="72">
        <f t="shared" ref="T99:T111" si="69">(S99/S87-1)*100</f>
        <v>73.970588235294116</v>
      </c>
      <c r="U99" s="12">
        <v>112</v>
      </c>
      <c r="V99" s="72">
        <f t="shared" ref="V99:V111" si="70">(U99/U87-1)*100</f>
        <v>-84.636488340192045</v>
      </c>
      <c r="W99" s="12"/>
    </row>
    <row r="100" spans="1:23" s="1" customFormat="1" ht="12" customHeight="1">
      <c r="A100" s="6" t="s">
        <v>8</v>
      </c>
      <c r="B100" s="8"/>
      <c r="C100" s="12">
        <v>2386</v>
      </c>
      <c r="D100" s="72">
        <f t="shared" si="61"/>
        <v>-16.748080949057918</v>
      </c>
      <c r="E100" s="12">
        <v>234</v>
      </c>
      <c r="F100" s="72">
        <f t="shared" si="62"/>
        <v>-14.28571428571429</v>
      </c>
      <c r="G100" s="12">
        <v>211</v>
      </c>
      <c r="H100" s="72">
        <f t="shared" si="63"/>
        <v>-32.154340836012864</v>
      </c>
      <c r="I100" s="12">
        <v>29</v>
      </c>
      <c r="J100" s="72">
        <f t="shared" si="64"/>
        <v>-19.444444444444443</v>
      </c>
      <c r="K100" s="12">
        <v>204</v>
      </c>
      <c r="L100" s="72">
        <f t="shared" si="65"/>
        <v>16.571428571428569</v>
      </c>
      <c r="M100" s="12">
        <v>434</v>
      </c>
      <c r="N100" s="72">
        <f t="shared" si="66"/>
        <v>-24.521739130434781</v>
      </c>
      <c r="O100" s="12">
        <v>159</v>
      </c>
      <c r="P100" s="72">
        <f t="shared" si="67"/>
        <v>-43.61702127659575</v>
      </c>
      <c r="Q100" s="12">
        <v>460</v>
      </c>
      <c r="R100" s="72">
        <f t="shared" si="68"/>
        <v>25.683060109289624</v>
      </c>
      <c r="S100" s="12">
        <v>498</v>
      </c>
      <c r="T100" s="72">
        <f t="shared" si="69"/>
        <v>-28.653295128939828</v>
      </c>
      <c r="U100" s="12">
        <v>157</v>
      </c>
      <c r="V100" s="72">
        <f t="shared" si="70"/>
        <v>4.6666666666666634</v>
      </c>
      <c r="W100" s="12"/>
    </row>
    <row r="101" spans="1:23" s="1" customFormat="1" ht="12" customHeight="1">
      <c r="A101" s="6" t="s">
        <v>9</v>
      </c>
      <c r="B101" s="8"/>
      <c r="C101" s="12">
        <v>2816</v>
      </c>
      <c r="D101" s="72">
        <f t="shared" si="61"/>
        <v>-1.43507175358768</v>
      </c>
      <c r="E101" s="12">
        <v>265</v>
      </c>
      <c r="F101" s="72">
        <f t="shared" si="62"/>
        <v>-7.986111111111116</v>
      </c>
      <c r="G101" s="12">
        <v>216</v>
      </c>
      <c r="H101" s="72">
        <f t="shared" si="63"/>
        <v>-9.2436974789915975</v>
      </c>
      <c r="I101" s="12">
        <v>22</v>
      </c>
      <c r="J101" s="72">
        <f t="shared" si="64"/>
        <v>-48.837209302325576</v>
      </c>
      <c r="K101" s="12">
        <v>82</v>
      </c>
      <c r="L101" s="72">
        <f t="shared" si="65"/>
        <v>-32.786885245901644</v>
      </c>
      <c r="M101" s="12">
        <v>807</v>
      </c>
      <c r="N101" s="72">
        <f t="shared" si="66"/>
        <v>38.42195540308748</v>
      </c>
      <c r="O101" s="12">
        <v>202</v>
      </c>
      <c r="P101" s="72">
        <f t="shared" si="67"/>
        <v>22.424242424242415</v>
      </c>
      <c r="Q101" s="12">
        <v>418</v>
      </c>
      <c r="R101" s="72">
        <f t="shared" si="68"/>
        <v>-9.327548806941433</v>
      </c>
      <c r="S101" s="12">
        <v>598</v>
      </c>
      <c r="T101" s="72">
        <f t="shared" si="69"/>
        <v>-21.522309711286091</v>
      </c>
      <c r="U101" s="12">
        <v>206</v>
      </c>
      <c r="V101" s="72">
        <f t="shared" si="70"/>
        <v>5.6410256410256432</v>
      </c>
      <c r="W101" s="12"/>
    </row>
    <row r="102" spans="1:23" s="1" customFormat="1" ht="12" customHeight="1">
      <c r="A102" s="6" t="s">
        <v>254</v>
      </c>
      <c r="B102" s="8"/>
      <c r="C102" s="12">
        <v>3208</v>
      </c>
      <c r="D102" s="72">
        <f t="shared" si="61"/>
        <v>-7.7100115074798641</v>
      </c>
      <c r="E102" s="12">
        <v>240</v>
      </c>
      <c r="F102" s="72">
        <f t="shared" si="62"/>
        <v>-47.019867549668874</v>
      </c>
      <c r="G102" s="12">
        <v>288</v>
      </c>
      <c r="H102" s="72">
        <f t="shared" si="63"/>
        <v>16.599190283400802</v>
      </c>
      <c r="I102" s="12">
        <v>28</v>
      </c>
      <c r="J102" s="72">
        <f t="shared" si="64"/>
        <v>-56.25</v>
      </c>
      <c r="K102" s="12">
        <v>161</v>
      </c>
      <c r="L102" s="72">
        <f t="shared" si="65"/>
        <v>5.2287581699346442</v>
      </c>
      <c r="M102" s="12">
        <v>575</v>
      </c>
      <c r="N102" s="72">
        <f t="shared" si="66"/>
        <v>-4.1666666666666625</v>
      </c>
      <c r="O102" s="12">
        <v>274</v>
      </c>
      <c r="P102" s="72">
        <f t="shared" si="67"/>
        <v>-25.945945945945947</v>
      </c>
      <c r="Q102" s="12">
        <v>785</v>
      </c>
      <c r="R102" s="72">
        <f t="shared" si="68"/>
        <v>4.8064085447262928</v>
      </c>
      <c r="S102" s="12">
        <v>667</v>
      </c>
      <c r="T102" s="72">
        <f t="shared" si="69"/>
        <v>-3.1930333817126288</v>
      </c>
      <c r="U102" s="12">
        <v>190</v>
      </c>
      <c r="V102" s="72">
        <f t="shared" si="70"/>
        <v>25.827814569536422</v>
      </c>
      <c r="W102" s="12"/>
    </row>
    <row r="103" spans="1:23" s="1" customFormat="1" ht="12" customHeight="1">
      <c r="A103" s="6" t="s">
        <v>0</v>
      </c>
      <c r="B103" s="8"/>
      <c r="C103" s="12">
        <f>E103+G103+I103+K103+M103+O103+Q103+S103+U103</f>
        <v>2876</v>
      </c>
      <c r="D103" s="72">
        <f t="shared" si="61"/>
        <v>3.4532374100719521</v>
      </c>
      <c r="E103" s="12">
        <v>249</v>
      </c>
      <c r="F103" s="72">
        <f t="shared" si="62"/>
        <v>3.3195020746888071</v>
      </c>
      <c r="G103" s="12">
        <v>302</v>
      </c>
      <c r="H103" s="72">
        <f t="shared" si="63"/>
        <v>33.628318584070804</v>
      </c>
      <c r="I103" s="12">
        <v>38</v>
      </c>
      <c r="J103" s="72">
        <f t="shared" si="64"/>
        <v>18.75</v>
      </c>
      <c r="K103" s="12">
        <v>145</v>
      </c>
      <c r="L103" s="72">
        <f t="shared" si="65"/>
        <v>0.69444444444444198</v>
      </c>
      <c r="M103" s="12">
        <v>454</v>
      </c>
      <c r="N103" s="72">
        <f t="shared" si="66"/>
        <v>-16.849816849816847</v>
      </c>
      <c r="O103" s="12">
        <v>245</v>
      </c>
      <c r="P103" s="72">
        <f t="shared" si="67"/>
        <v>-9.5940959409594129</v>
      </c>
      <c r="Q103" s="12">
        <v>572</v>
      </c>
      <c r="R103" s="72">
        <f t="shared" si="68"/>
        <v>5.7301293900184902</v>
      </c>
      <c r="S103" s="12">
        <v>715</v>
      </c>
      <c r="T103" s="72">
        <f t="shared" si="69"/>
        <v>8.9939024390243816</v>
      </c>
      <c r="U103" s="12">
        <v>156</v>
      </c>
      <c r="V103" s="72">
        <f t="shared" si="70"/>
        <v>26.829268292682929</v>
      </c>
      <c r="W103" s="12"/>
    </row>
    <row r="104" spans="1:23" s="1" customFormat="1" ht="12" customHeight="1">
      <c r="A104" s="6" t="s">
        <v>1</v>
      </c>
      <c r="B104" s="8"/>
      <c r="C104" s="12">
        <f>E104+G104+I104+K104+M104+O104+Q104+S104+U104</f>
        <v>3262</v>
      </c>
      <c r="D104" s="72">
        <f t="shared" si="61"/>
        <v>-2.8588445503275772</v>
      </c>
      <c r="E104" s="12">
        <v>312</v>
      </c>
      <c r="F104" s="72">
        <f t="shared" si="62"/>
        <v>4.0000000000000036</v>
      </c>
      <c r="G104" s="12">
        <v>386</v>
      </c>
      <c r="H104" s="72">
        <f t="shared" si="63"/>
        <v>82.938388625592424</v>
      </c>
      <c r="I104" s="12">
        <v>19</v>
      </c>
      <c r="J104" s="72">
        <f t="shared" si="64"/>
        <v>-17.391304347826086</v>
      </c>
      <c r="K104" s="12">
        <v>110</v>
      </c>
      <c r="L104" s="72">
        <f t="shared" si="65"/>
        <v>-16.666666666666664</v>
      </c>
      <c r="M104" s="12">
        <v>702</v>
      </c>
      <c r="N104" s="72">
        <f t="shared" si="66"/>
        <v>-16.428571428571427</v>
      </c>
      <c r="O104" s="12">
        <v>257</v>
      </c>
      <c r="P104" s="72">
        <f t="shared" si="67"/>
        <v>8.8983050847457612</v>
      </c>
      <c r="Q104" s="12">
        <v>472</v>
      </c>
      <c r="R104" s="72">
        <f t="shared" si="68"/>
        <v>-23.870967741935488</v>
      </c>
      <c r="S104" s="12">
        <v>795</v>
      </c>
      <c r="T104" s="72">
        <f t="shared" si="69"/>
        <v>1.6624040920716121</v>
      </c>
      <c r="U104" s="12">
        <v>209</v>
      </c>
      <c r="V104" s="72">
        <f t="shared" si="70"/>
        <v>-2.3364485981308358</v>
      </c>
      <c r="W104" s="12"/>
    </row>
    <row r="105" spans="1:23" s="1" customFormat="1" ht="19.5" customHeight="1">
      <c r="A105" s="6" t="s">
        <v>216</v>
      </c>
      <c r="B105" s="8"/>
      <c r="C105" s="12">
        <f>E105+G105+I105+K105+M105+O105+Q105+S105+U105</f>
        <v>3505</v>
      </c>
      <c r="D105" s="72">
        <f t="shared" ref="D105:D111" si="71">(C105/C93-1)*100</f>
        <v>8.5475379374419411</v>
      </c>
      <c r="E105" s="12">
        <v>239</v>
      </c>
      <c r="F105" s="72">
        <f t="shared" si="62"/>
        <v>-7.0038910505836549</v>
      </c>
      <c r="G105" s="12">
        <v>387</v>
      </c>
      <c r="H105" s="72">
        <f t="shared" si="63"/>
        <v>97.448979591836732</v>
      </c>
      <c r="I105" s="12">
        <v>41</v>
      </c>
      <c r="J105" s="72">
        <f t="shared" si="64"/>
        <v>-25.454545454545453</v>
      </c>
      <c r="K105" s="12">
        <v>178</v>
      </c>
      <c r="L105" s="72">
        <f t="shared" si="65"/>
        <v>41.26984126984128</v>
      </c>
      <c r="M105" s="12">
        <v>664</v>
      </c>
      <c r="N105" s="72">
        <f t="shared" si="66"/>
        <v>-3.3478893740902516</v>
      </c>
      <c r="O105" s="12">
        <v>327</v>
      </c>
      <c r="P105" s="72">
        <f t="shared" si="67"/>
        <v>-1.8018018018018056</v>
      </c>
      <c r="Q105" s="12">
        <v>771</v>
      </c>
      <c r="R105" s="72">
        <f t="shared" si="68"/>
        <v>12.719298245614041</v>
      </c>
      <c r="S105" s="12">
        <v>747</v>
      </c>
      <c r="T105" s="72">
        <f t="shared" si="69"/>
        <v>42.015209125475295</v>
      </c>
      <c r="U105" s="12">
        <v>151</v>
      </c>
      <c r="V105" s="72">
        <f t="shared" si="70"/>
        <v>-58.630136986301373</v>
      </c>
      <c r="W105" s="12"/>
    </row>
    <row r="106" spans="1:23" s="1" customFormat="1" ht="12" customHeight="1">
      <c r="A106" s="6" t="s">
        <v>3</v>
      </c>
      <c r="B106" s="8"/>
      <c r="C106" s="12">
        <f>E106+G106+I106+K106+M106+O106+Q106+S106+U106</f>
        <v>2843</v>
      </c>
      <c r="D106" s="72">
        <f t="shared" si="71"/>
        <v>33.536871770784416</v>
      </c>
      <c r="E106" s="12">
        <v>243</v>
      </c>
      <c r="F106" s="72">
        <f t="shared" si="62"/>
        <v>30.645161290322577</v>
      </c>
      <c r="G106" s="12">
        <v>282</v>
      </c>
      <c r="H106" s="72">
        <f t="shared" si="63"/>
        <v>95.833333333333329</v>
      </c>
      <c r="I106" s="12">
        <v>8</v>
      </c>
      <c r="J106" s="72">
        <f t="shared" si="64"/>
        <v>-76.470588235294116</v>
      </c>
      <c r="K106" s="12">
        <v>174</v>
      </c>
      <c r="L106" s="72">
        <f t="shared" si="65"/>
        <v>-2.2471910112359605</v>
      </c>
      <c r="M106" s="12">
        <v>630</v>
      </c>
      <c r="N106" s="72">
        <f t="shared" si="66"/>
        <v>76.470588235294116</v>
      </c>
      <c r="O106" s="12">
        <v>225</v>
      </c>
      <c r="P106" s="72">
        <f t="shared" si="67"/>
        <v>-2.5974025974025983</v>
      </c>
      <c r="Q106" s="12">
        <v>441</v>
      </c>
      <c r="R106" s="72">
        <f t="shared" si="68"/>
        <v>12.213740458015266</v>
      </c>
      <c r="S106" s="12">
        <v>690</v>
      </c>
      <c r="T106" s="72">
        <f t="shared" si="69"/>
        <v>118.35443037974684</v>
      </c>
      <c r="U106" s="12">
        <v>150</v>
      </c>
      <c r="V106" s="72">
        <f t="shared" si="70"/>
        <v>-48.275862068965516</v>
      </c>
      <c r="W106" s="12"/>
    </row>
    <row r="107" spans="1:23" s="1" customFormat="1" ht="12" customHeight="1">
      <c r="A107" s="6" t="s">
        <v>4</v>
      </c>
      <c r="B107" s="8"/>
      <c r="C107" s="12">
        <v>3571</v>
      </c>
      <c r="D107" s="72">
        <f t="shared" si="71"/>
        <v>14.823151125401935</v>
      </c>
      <c r="E107" s="12">
        <v>274</v>
      </c>
      <c r="F107" s="72">
        <f t="shared" si="62"/>
        <v>9.1633466135458086</v>
      </c>
      <c r="G107" s="12">
        <v>443</v>
      </c>
      <c r="H107" s="72">
        <f t="shared" si="63"/>
        <v>109.95260663507108</v>
      </c>
      <c r="I107" s="12">
        <v>18</v>
      </c>
      <c r="J107" s="72">
        <f t="shared" si="64"/>
        <v>-70</v>
      </c>
      <c r="K107" s="12">
        <v>257</v>
      </c>
      <c r="L107" s="72">
        <f t="shared" si="65"/>
        <v>63.694267515923578</v>
      </c>
      <c r="M107" s="12">
        <v>795</v>
      </c>
      <c r="N107" s="72">
        <f t="shared" si="66"/>
        <v>-1.9728729963008673</v>
      </c>
      <c r="O107" s="12">
        <v>199</v>
      </c>
      <c r="P107" s="72">
        <f t="shared" si="67"/>
        <v>15.02890173410405</v>
      </c>
      <c r="Q107" s="12">
        <v>557</v>
      </c>
      <c r="R107" s="72">
        <f t="shared" si="68"/>
        <v>1.2727272727272698</v>
      </c>
      <c r="S107" s="12">
        <v>876</v>
      </c>
      <c r="T107" s="72">
        <f t="shared" si="69"/>
        <v>58.695652173913039</v>
      </c>
      <c r="U107" s="12">
        <v>152</v>
      </c>
      <c r="V107" s="72">
        <f t="shared" si="70"/>
        <v>-55.942028985507243</v>
      </c>
      <c r="W107" s="12"/>
    </row>
    <row r="108" spans="1:23" s="1" customFormat="1" ht="12" customHeight="1">
      <c r="A108" s="6" t="s">
        <v>5</v>
      </c>
      <c r="B108" s="8"/>
      <c r="C108" s="12">
        <v>3551</v>
      </c>
      <c r="D108" s="72">
        <f t="shared" si="71"/>
        <v>26.866738120757418</v>
      </c>
      <c r="E108" s="12">
        <v>304</v>
      </c>
      <c r="F108" s="72">
        <f t="shared" si="62"/>
        <v>42.056074766355131</v>
      </c>
      <c r="G108" s="12">
        <v>347</v>
      </c>
      <c r="H108" s="72">
        <f t="shared" si="63"/>
        <v>32.442748091603058</v>
      </c>
      <c r="I108" s="12">
        <v>22</v>
      </c>
      <c r="J108" s="72">
        <f t="shared" si="64"/>
        <v>-8.3333333333333375</v>
      </c>
      <c r="K108" s="12">
        <v>190</v>
      </c>
      <c r="L108" s="72">
        <f t="shared" si="65"/>
        <v>167.6056338028169</v>
      </c>
      <c r="M108" s="12">
        <v>822</v>
      </c>
      <c r="N108" s="72">
        <f t="shared" si="66"/>
        <v>63.745019920318732</v>
      </c>
      <c r="O108" s="12">
        <v>218</v>
      </c>
      <c r="P108" s="72">
        <f t="shared" si="67"/>
        <v>-17.424242424242419</v>
      </c>
      <c r="Q108" s="12">
        <v>859</v>
      </c>
      <c r="R108" s="72">
        <f t="shared" si="68"/>
        <v>27.259259259259249</v>
      </c>
      <c r="S108" s="12">
        <v>655</v>
      </c>
      <c r="T108" s="72">
        <f t="shared" si="69"/>
        <v>-2.9629629629629672</v>
      </c>
      <c r="U108" s="12">
        <v>134</v>
      </c>
      <c r="V108" s="72">
        <f t="shared" si="70"/>
        <v>19.642857142857139</v>
      </c>
      <c r="W108" s="12"/>
    </row>
    <row r="109" spans="1:23" s="1" customFormat="1" ht="12" customHeight="1">
      <c r="A109" s="6" t="s">
        <v>6</v>
      </c>
      <c r="B109" s="8"/>
      <c r="C109" s="12">
        <v>3165</v>
      </c>
      <c r="D109" s="72">
        <f t="shared" si="71"/>
        <v>12.194257355547688</v>
      </c>
      <c r="E109" s="12">
        <v>341</v>
      </c>
      <c r="F109" s="72">
        <f t="shared" si="62"/>
        <v>45.106382978723403</v>
      </c>
      <c r="G109" s="12">
        <v>375</v>
      </c>
      <c r="H109" s="72">
        <f t="shared" si="63"/>
        <v>33.928571428571416</v>
      </c>
      <c r="I109" s="12">
        <v>33</v>
      </c>
      <c r="J109" s="72">
        <f t="shared" si="64"/>
        <v>83.333333333333329</v>
      </c>
      <c r="K109" s="12">
        <v>227</v>
      </c>
      <c r="L109" s="72">
        <f t="shared" si="65"/>
        <v>-1.3043478260869601</v>
      </c>
      <c r="M109" s="12">
        <v>600</v>
      </c>
      <c r="N109" s="72">
        <f t="shared" si="66"/>
        <v>-2.2801302931596101</v>
      </c>
      <c r="O109" s="12">
        <v>226</v>
      </c>
      <c r="P109" s="72">
        <f t="shared" si="67"/>
        <v>-17.216117216117222</v>
      </c>
      <c r="Q109" s="12">
        <v>588</v>
      </c>
      <c r="R109" s="72">
        <f t="shared" si="68"/>
        <v>24.31289640591967</v>
      </c>
      <c r="S109" s="12">
        <v>634</v>
      </c>
      <c r="T109" s="72">
        <f t="shared" si="69"/>
        <v>13.416815742397148</v>
      </c>
      <c r="U109" s="12">
        <v>141</v>
      </c>
      <c r="V109" s="72">
        <f t="shared" si="70"/>
        <v>1.4388489208633004</v>
      </c>
      <c r="W109" s="12"/>
    </row>
    <row r="110" spans="1:23" s="1" customFormat="1" ht="12" customHeight="1">
      <c r="A110" s="6" t="s">
        <v>7</v>
      </c>
      <c r="B110" s="8"/>
      <c r="C110" s="12">
        <v>3889</v>
      </c>
      <c r="D110" s="72">
        <f t="shared" si="71"/>
        <v>17.103282143932553</v>
      </c>
      <c r="E110" s="12">
        <v>368</v>
      </c>
      <c r="F110" s="72">
        <f t="shared" si="62"/>
        <v>35.793357933579337</v>
      </c>
      <c r="G110" s="12">
        <v>640</v>
      </c>
      <c r="H110" s="72">
        <f t="shared" si="63"/>
        <v>26.732673267326735</v>
      </c>
      <c r="I110" s="12">
        <v>23</v>
      </c>
      <c r="J110" s="72">
        <f t="shared" si="64"/>
        <v>-53.061224489795912</v>
      </c>
      <c r="K110" s="12">
        <v>154</v>
      </c>
      <c r="L110" s="72">
        <f t="shared" si="65"/>
        <v>12.408759124087588</v>
      </c>
      <c r="M110" s="12">
        <v>823</v>
      </c>
      <c r="N110" s="72">
        <f t="shared" si="66"/>
        <v>14.783821478382153</v>
      </c>
      <c r="O110" s="12">
        <v>260</v>
      </c>
      <c r="P110" s="72">
        <f t="shared" si="67"/>
        <v>-1.1406844106463865</v>
      </c>
      <c r="Q110" s="12">
        <v>641</v>
      </c>
      <c r="R110" s="72">
        <f t="shared" si="68"/>
        <v>31.893004115226333</v>
      </c>
      <c r="S110" s="12">
        <v>797</v>
      </c>
      <c r="T110" s="72">
        <f t="shared" si="69"/>
        <v>6.6934404283801818</v>
      </c>
      <c r="U110" s="12">
        <v>183</v>
      </c>
      <c r="V110" s="72">
        <f t="shared" si="70"/>
        <v>25.342465753424648</v>
      </c>
      <c r="W110" s="12"/>
    </row>
    <row r="111" spans="1:23" s="1" customFormat="1" ht="12" customHeight="1">
      <c r="A111" s="6" t="s">
        <v>10</v>
      </c>
      <c r="B111" s="8"/>
      <c r="C111" s="12">
        <v>4254</v>
      </c>
      <c r="D111" s="72">
        <f t="shared" si="71"/>
        <v>21.716738197424903</v>
      </c>
      <c r="E111" s="12">
        <v>352</v>
      </c>
      <c r="F111" s="72">
        <f t="shared" si="62"/>
        <v>38.582677165354326</v>
      </c>
      <c r="G111" s="12">
        <v>388</v>
      </c>
      <c r="H111" s="72">
        <f t="shared" si="63"/>
        <v>38.078291814946617</v>
      </c>
      <c r="I111" s="12">
        <v>61</v>
      </c>
      <c r="J111" s="72">
        <f t="shared" si="64"/>
        <v>258.8235294117647</v>
      </c>
      <c r="K111" s="12">
        <v>798</v>
      </c>
      <c r="L111" s="72">
        <f t="shared" si="65"/>
        <v>523.4375</v>
      </c>
      <c r="M111" s="12">
        <v>496</v>
      </c>
      <c r="N111" s="72">
        <f t="shared" si="66"/>
        <v>-1.5873015873015928</v>
      </c>
      <c r="O111" s="12">
        <v>273</v>
      </c>
      <c r="P111" s="72">
        <f t="shared" si="67"/>
        <v>-10.491803278688527</v>
      </c>
      <c r="Q111" s="12">
        <v>753</v>
      </c>
      <c r="R111" s="72">
        <f t="shared" si="68"/>
        <v>5.9071729957805852</v>
      </c>
      <c r="S111" s="12">
        <v>988</v>
      </c>
      <c r="T111" s="72">
        <f t="shared" si="69"/>
        <v>-16.483516483516482</v>
      </c>
      <c r="U111" s="12">
        <v>145</v>
      </c>
      <c r="V111" s="72">
        <f t="shared" si="70"/>
        <v>29.464285714285722</v>
      </c>
      <c r="W111" s="12"/>
    </row>
    <row r="112" spans="1:23" s="1" customFormat="1" ht="12" customHeight="1">
      <c r="A112" s="6" t="s">
        <v>8</v>
      </c>
      <c r="B112" s="8"/>
      <c r="C112" s="12">
        <v>3697</v>
      </c>
      <c r="D112" s="72">
        <f t="shared" ref="D112:D140" si="72">(C112/C100-1)*100</f>
        <v>54.945515507124895</v>
      </c>
      <c r="E112" s="12">
        <v>370</v>
      </c>
      <c r="F112" s="72">
        <f t="shared" ref="F112:F140" si="73">(E112/E100-1)*100</f>
        <v>58.119658119658112</v>
      </c>
      <c r="G112" s="12">
        <v>333</v>
      </c>
      <c r="H112" s="72">
        <f t="shared" ref="H112:H139" si="74">(G112/G100-1)*100</f>
        <v>57.81990521327014</v>
      </c>
      <c r="I112" s="12">
        <v>28</v>
      </c>
      <c r="J112" s="72">
        <f t="shared" ref="J112:J140" si="75">(I112/I100-1)*100</f>
        <v>-3.4482758620689613</v>
      </c>
      <c r="K112" s="12">
        <v>455</v>
      </c>
      <c r="L112" s="72">
        <f t="shared" ref="L112:L140" si="76">(K112/K100-1)*100</f>
        <v>123.03921568627452</v>
      </c>
      <c r="M112" s="12">
        <v>843</v>
      </c>
      <c r="N112" s="72">
        <f t="shared" ref="N112:N140" si="77">(M112/M100-1)*100</f>
        <v>94.239631336405537</v>
      </c>
      <c r="O112" s="12">
        <v>221</v>
      </c>
      <c r="P112" s="72">
        <f t="shared" ref="P112:P140" si="78">(O112/O100-1)*100</f>
        <v>38.993710691823892</v>
      </c>
      <c r="Q112" s="12">
        <v>546</v>
      </c>
      <c r="R112" s="72">
        <f t="shared" ref="R112:R140" si="79">(Q112/Q100-1)*100</f>
        <v>18.695652173913047</v>
      </c>
      <c r="S112" s="12">
        <v>709</v>
      </c>
      <c r="T112" s="72">
        <f t="shared" ref="T112:T140" si="80">(S112/S100-1)*100</f>
        <v>42.369477911646584</v>
      </c>
      <c r="U112" s="12">
        <v>192</v>
      </c>
      <c r="V112" s="72">
        <f t="shared" ref="V112:V140" si="81">(U112/U100-1)*100</f>
        <v>22.292993630573243</v>
      </c>
      <c r="W112" s="12"/>
    </row>
    <row r="113" spans="1:23" s="1" customFormat="1" ht="12" customHeight="1">
      <c r="A113" s="6" t="s">
        <v>9</v>
      </c>
      <c r="B113" s="8"/>
      <c r="C113" s="12">
        <v>3305</v>
      </c>
      <c r="D113" s="72">
        <f t="shared" si="72"/>
        <v>17.365056818181813</v>
      </c>
      <c r="E113" s="12">
        <v>270</v>
      </c>
      <c r="F113" s="72">
        <f t="shared" si="73"/>
        <v>1.8867924528301883</v>
      </c>
      <c r="G113" s="12">
        <v>260</v>
      </c>
      <c r="H113" s="72">
        <f t="shared" si="74"/>
        <v>20.370370370370374</v>
      </c>
      <c r="I113" s="12">
        <v>15</v>
      </c>
      <c r="J113" s="72">
        <f t="shared" si="75"/>
        <v>-31.818181818181824</v>
      </c>
      <c r="K113" s="12">
        <v>96</v>
      </c>
      <c r="L113" s="72">
        <f t="shared" si="76"/>
        <v>17.073170731707311</v>
      </c>
      <c r="M113" s="12">
        <v>758</v>
      </c>
      <c r="N113" s="72">
        <f t="shared" si="77"/>
        <v>-6.0718711276332105</v>
      </c>
      <c r="O113" s="12">
        <v>185</v>
      </c>
      <c r="P113" s="72">
        <f t="shared" si="78"/>
        <v>-8.4158415841584127</v>
      </c>
      <c r="Q113" s="12">
        <v>721</v>
      </c>
      <c r="R113" s="72">
        <f t="shared" si="79"/>
        <v>72.488038277511961</v>
      </c>
      <c r="S113" s="12">
        <v>752</v>
      </c>
      <c r="T113" s="72">
        <f t="shared" si="80"/>
        <v>25.752508361204018</v>
      </c>
      <c r="U113" s="12">
        <v>248</v>
      </c>
      <c r="V113" s="72">
        <f t="shared" si="81"/>
        <v>20.388349514563096</v>
      </c>
      <c r="W113" s="12"/>
    </row>
    <row r="114" spans="1:23" s="1" customFormat="1" ht="12" customHeight="1">
      <c r="A114" s="6" t="s">
        <v>218</v>
      </c>
      <c r="B114" s="8"/>
      <c r="C114" s="12">
        <v>4056</v>
      </c>
      <c r="D114" s="72">
        <f t="shared" si="72"/>
        <v>26.433915211970071</v>
      </c>
      <c r="E114" s="12">
        <v>355</v>
      </c>
      <c r="F114" s="72">
        <f t="shared" si="73"/>
        <v>47.916666666666671</v>
      </c>
      <c r="G114" s="12">
        <v>469</v>
      </c>
      <c r="H114" s="72">
        <f t="shared" si="74"/>
        <v>62.847222222222229</v>
      </c>
      <c r="I114" s="12">
        <v>63</v>
      </c>
      <c r="J114" s="72">
        <f t="shared" si="75"/>
        <v>125</v>
      </c>
      <c r="K114" s="12">
        <v>191</v>
      </c>
      <c r="L114" s="72">
        <f t="shared" si="76"/>
        <v>18.633540372670797</v>
      </c>
      <c r="M114" s="12">
        <v>810</v>
      </c>
      <c r="N114" s="72">
        <f t="shared" si="77"/>
        <v>40.869565217391312</v>
      </c>
      <c r="O114" s="12">
        <v>276</v>
      </c>
      <c r="P114" s="72">
        <f t="shared" si="78"/>
        <v>0.72992700729928028</v>
      </c>
      <c r="Q114" s="12">
        <v>840</v>
      </c>
      <c r="R114" s="72">
        <f t="shared" si="79"/>
        <v>7.0063694267515908</v>
      </c>
      <c r="S114" s="12">
        <v>845</v>
      </c>
      <c r="T114" s="72">
        <f t="shared" si="80"/>
        <v>26.686656671664167</v>
      </c>
      <c r="U114" s="12">
        <v>207</v>
      </c>
      <c r="V114" s="72">
        <f t="shared" si="81"/>
        <v>8.9473684210526372</v>
      </c>
      <c r="W114" s="12"/>
    </row>
    <row r="115" spans="1:23" s="1" customFormat="1" ht="12" customHeight="1">
      <c r="A115" s="6" t="s">
        <v>0</v>
      </c>
      <c r="B115" s="8"/>
      <c r="C115" s="12">
        <v>3817</v>
      </c>
      <c r="D115" s="72">
        <f t="shared" si="72"/>
        <v>32.719054242002784</v>
      </c>
      <c r="E115" s="12">
        <v>396</v>
      </c>
      <c r="F115" s="72">
        <f t="shared" si="73"/>
        <v>59.036144578313255</v>
      </c>
      <c r="G115" s="12">
        <v>424</v>
      </c>
      <c r="H115" s="72">
        <f t="shared" si="74"/>
        <v>40.397350993377486</v>
      </c>
      <c r="I115" s="12">
        <v>45</v>
      </c>
      <c r="J115" s="72">
        <f t="shared" si="75"/>
        <v>18.421052631578938</v>
      </c>
      <c r="K115" s="12">
        <v>240</v>
      </c>
      <c r="L115" s="72">
        <f t="shared" si="76"/>
        <v>65.517241379310349</v>
      </c>
      <c r="M115" s="12">
        <v>677</v>
      </c>
      <c r="N115" s="72">
        <f t="shared" si="77"/>
        <v>49.118942731277528</v>
      </c>
      <c r="O115" s="12">
        <v>278</v>
      </c>
      <c r="P115" s="72">
        <f t="shared" si="78"/>
        <v>13.469387755102048</v>
      </c>
      <c r="Q115" s="12">
        <v>633</v>
      </c>
      <c r="R115" s="72">
        <f t="shared" si="79"/>
        <v>10.664335664335667</v>
      </c>
      <c r="S115" s="12">
        <v>905</v>
      </c>
      <c r="T115" s="72">
        <f t="shared" si="80"/>
        <v>26.573426573426584</v>
      </c>
      <c r="U115" s="12">
        <v>219</v>
      </c>
      <c r="V115" s="72">
        <f t="shared" si="81"/>
        <v>40.384615384615373</v>
      </c>
      <c r="W115" s="12"/>
    </row>
    <row r="116" spans="1:23" s="1" customFormat="1" ht="12" customHeight="1">
      <c r="A116" s="6" t="s">
        <v>1</v>
      </c>
      <c r="B116" s="8"/>
      <c r="C116" s="12">
        <v>4110</v>
      </c>
      <c r="D116" s="72">
        <f t="shared" si="72"/>
        <v>25.996321275291233</v>
      </c>
      <c r="E116" s="12">
        <v>353</v>
      </c>
      <c r="F116" s="72">
        <f t="shared" si="73"/>
        <v>13.141025641025639</v>
      </c>
      <c r="G116" s="12">
        <v>398</v>
      </c>
      <c r="H116" s="72">
        <f t="shared" si="74"/>
        <v>3.1088082901554515</v>
      </c>
      <c r="I116" s="12">
        <v>45</v>
      </c>
      <c r="J116" s="72">
        <f t="shared" si="75"/>
        <v>136.84210526315786</v>
      </c>
      <c r="K116" s="12">
        <v>130</v>
      </c>
      <c r="L116" s="72">
        <f t="shared" si="76"/>
        <v>18.181818181818187</v>
      </c>
      <c r="M116" s="12">
        <v>872</v>
      </c>
      <c r="N116" s="72">
        <f t="shared" si="77"/>
        <v>24.216524216524228</v>
      </c>
      <c r="O116" s="12">
        <v>275</v>
      </c>
      <c r="P116" s="72">
        <f t="shared" si="78"/>
        <v>7.0038910505836549</v>
      </c>
      <c r="Q116" s="12">
        <v>898</v>
      </c>
      <c r="R116" s="72">
        <f t="shared" si="79"/>
        <v>90.254237288135599</v>
      </c>
      <c r="S116" s="12">
        <v>821</v>
      </c>
      <c r="T116" s="72">
        <f t="shared" si="80"/>
        <v>3.2704402515723263</v>
      </c>
      <c r="U116" s="12">
        <v>318</v>
      </c>
      <c r="V116" s="72">
        <f t="shared" si="81"/>
        <v>52.153110047846887</v>
      </c>
      <c r="W116" s="12"/>
    </row>
    <row r="117" spans="1:23" s="1" customFormat="1" ht="19.5" customHeight="1">
      <c r="A117" s="6" t="s">
        <v>229</v>
      </c>
      <c r="B117" s="8"/>
      <c r="C117" s="12">
        <v>3476</v>
      </c>
      <c r="D117" s="72">
        <f t="shared" si="72"/>
        <v>-0.8273894436519269</v>
      </c>
      <c r="E117" s="12">
        <v>282</v>
      </c>
      <c r="F117" s="72">
        <f t="shared" si="73"/>
        <v>17.991631799163187</v>
      </c>
      <c r="G117" s="12">
        <v>353</v>
      </c>
      <c r="H117" s="72">
        <f t="shared" si="74"/>
        <v>-8.7855297157622747</v>
      </c>
      <c r="I117" s="12">
        <v>35</v>
      </c>
      <c r="J117" s="72">
        <f t="shared" si="75"/>
        <v>-14.634146341463417</v>
      </c>
      <c r="K117" s="12">
        <v>190</v>
      </c>
      <c r="L117" s="72">
        <f t="shared" si="76"/>
        <v>6.7415730337078594</v>
      </c>
      <c r="M117" s="12">
        <v>739</v>
      </c>
      <c r="N117" s="72">
        <f t="shared" si="77"/>
        <v>11.295180722891573</v>
      </c>
      <c r="O117" s="12">
        <v>268</v>
      </c>
      <c r="P117" s="72">
        <f t="shared" si="78"/>
        <v>-18.042813455657491</v>
      </c>
      <c r="Q117" s="12">
        <v>675</v>
      </c>
      <c r="R117" s="72">
        <f t="shared" si="79"/>
        <v>-12.45136186770428</v>
      </c>
      <c r="S117" s="12">
        <v>794</v>
      </c>
      <c r="T117" s="72">
        <f t="shared" si="80"/>
        <v>6.2918340026773656</v>
      </c>
      <c r="U117" s="12">
        <v>140</v>
      </c>
      <c r="V117" s="72">
        <f t="shared" si="81"/>
        <v>-7.2847682119205341</v>
      </c>
      <c r="W117" s="12"/>
    </row>
    <row r="118" spans="1:23" s="1" customFormat="1" ht="12" customHeight="1">
      <c r="A118" s="6" t="s">
        <v>3</v>
      </c>
      <c r="B118" s="8"/>
      <c r="C118" s="12">
        <v>2860</v>
      </c>
      <c r="D118" s="72">
        <f t="shared" si="72"/>
        <v>0.59795990151247924</v>
      </c>
      <c r="E118" s="12">
        <v>339</v>
      </c>
      <c r="F118" s="72">
        <f t="shared" si="73"/>
        <v>39.506172839506171</v>
      </c>
      <c r="G118" s="12">
        <v>386</v>
      </c>
      <c r="H118" s="72">
        <f t="shared" si="74"/>
        <v>36.879432624113484</v>
      </c>
      <c r="I118" s="12">
        <v>27</v>
      </c>
      <c r="J118" s="72">
        <f t="shared" si="75"/>
        <v>237.5</v>
      </c>
      <c r="K118" s="12">
        <v>203</v>
      </c>
      <c r="L118" s="72">
        <f t="shared" si="76"/>
        <v>16.666666666666675</v>
      </c>
      <c r="M118" s="12">
        <v>502</v>
      </c>
      <c r="N118" s="72">
        <f t="shared" si="77"/>
        <v>-20.317460317460323</v>
      </c>
      <c r="O118" s="12">
        <v>217</v>
      </c>
      <c r="P118" s="72">
        <f t="shared" si="78"/>
        <v>-3.5555555555555562</v>
      </c>
      <c r="Q118" s="12">
        <v>484</v>
      </c>
      <c r="R118" s="72">
        <f t="shared" si="79"/>
        <v>9.7505668934240397</v>
      </c>
      <c r="S118" s="12">
        <v>581</v>
      </c>
      <c r="T118" s="72">
        <f t="shared" si="80"/>
        <v>-15.797101449275363</v>
      </c>
      <c r="U118" s="12">
        <v>121</v>
      </c>
      <c r="V118" s="72">
        <f t="shared" si="81"/>
        <v>-19.333333333333336</v>
      </c>
      <c r="W118" s="12"/>
    </row>
    <row r="119" spans="1:23" s="1" customFormat="1" ht="12" customHeight="1">
      <c r="A119" s="6" t="s">
        <v>4</v>
      </c>
      <c r="B119" s="8"/>
      <c r="C119" s="12">
        <v>3340</v>
      </c>
      <c r="D119" s="72">
        <f t="shared" si="72"/>
        <v>-6.4687762531503772</v>
      </c>
      <c r="E119" s="12">
        <v>311</v>
      </c>
      <c r="F119" s="72">
        <f t="shared" si="73"/>
        <v>13.503649635036496</v>
      </c>
      <c r="G119" s="12">
        <v>274</v>
      </c>
      <c r="H119" s="72">
        <f t="shared" si="74"/>
        <v>-38.1489841986456</v>
      </c>
      <c r="I119" s="12">
        <v>32</v>
      </c>
      <c r="J119" s="72">
        <f t="shared" si="75"/>
        <v>77.777777777777771</v>
      </c>
      <c r="K119" s="12">
        <v>96</v>
      </c>
      <c r="L119" s="72">
        <f t="shared" si="76"/>
        <v>-62.645914396887157</v>
      </c>
      <c r="M119" s="12">
        <v>911</v>
      </c>
      <c r="N119" s="72">
        <f t="shared" si="77"/>
        <v>14.591194968553456</v>
      </c>
      <c r="O119" s="12">
        <v>155</v>
      </c>
      <c r="P119" s="72">
        <f t="shared" si="78"/>
        <v>-22.11055276381909</v>
      </c>
      <c r="Q119" s="12">
        <v>686</v>
      </c>
      <c r="R119" s="72">
        <f t="shared" si="79"/>
        <v>23.159784560143628</v>
      </c>
      <c r="S119" s="12">
        <v>698</v>
      </c>
      <c r="T119" s="72">
        <f t="shared" si="80"/>
        <v>-20.319634703196343</v>
      </c>
      <c r="U119" s="12">
        <v>177</v>
      </c>
      <c r="V119" s="72">
        <f t="shared" si="81"/>
        <v>16.447368421052634</v>
      </c>
      <c r="W119" s="12"/>
    </row>
    <row r="120" spans="1:23" s="1" customFormat="1" ht="12" customHeight="1">
      <c r="A120" s="6" t="s">
        <v>5</v>
      </c>
      <c r="B120" s="8"/>
      <c r="C120" s="12">
        <v>3384</v>
      </c>
      <c r="D120" s="72">
        <f t="shared" si="72"/>
        <v>-4.7029005913827078</v>
      </c>
      <c r="E120" s="12">
        <v>251</v>
      </c>
      <c r="F120" s="72">
        <f t="shared" si="73"/>
        <v>-17.434210526315784</v>
      </c>
      <c r="G120" s="12">
        <v>389</v>
      </c>
      <c r="H120" s="72">
        <f t="shared" si="74"/>
        <v>12.103746397694515</v>
      </c>
      <c r="I120" s="12">
        <v>27</v>
      </c>
      <c r="J120" s="72">
        <f t="shared" si="75"/>
        <v>22.72727272727273</v>
      </c>
      <c r="K120" s="12">
        <v>184</v>
      </c>
      <c r="L120" s="72">
        <f t="shared" si="76"/>
        <v>-3.157894736842104</v>
      </c>
      <c r="M120" s="12">
        <v>734</v>
      </c>
      <c r="N120" s="72">
        <f t="shared" si="77"/>
        <v>-10.705596107055959</v>
      </c>
      <c r="O120" s="12">
        <v>250</v>
      </c>
      <c r="P120" s="72">
        <f t="shared" si="78"/>
        <v>14.678899082568808</v>
      </c>
      <c r="Q120" s="12">
        <v>635</v>
      </c>
      <c r="R120" s="72">
        <f t="shared" si="79"/>
        <v>-26.07683352735739</v>
      </c>
      <c r="S120" s="12">
        <v>746</v>
      </c>
      <c r="T120" s="72">
        <f t="shared" si="80"/>
        <v>13.893129770992374</v>
      </c>
      <c r="U120" s="12">
        <v>168</v>
      </c>
      <c r="V120" s="72">
        <f t="shared" si="81"/>
        <v>25.373134328358216</v>
      </c>
      <c r="W120" s="12"/>
    </row>
    <row r="121" spans="1:23" s="1" customFormat="1" ht="12" customHeight="1">
      <c r="A121" s="6" t="s">
        <v>6</v>
      </c>
      <c r="B121" s="8"/>
      <c r="C121" s="12">
        <v>3344</v>
      </c>
      <c r="D121" s="72">
        <f t="shared" si="72"/>
        <v>5.6556082148499165</v>
      </c>
      <c r="E121" s="12">
        <v>331</v>
      </c>
      <c r="F121" s="72">
        <f t="shared" si="73"/>
        <v>-2.9325513196480912</v>
      </c>
      <c r="G121" s="12">
        <v>438</v>
      </c>
      <c r="H121" s="72">
        <f t="shared" si="74"/>
        <v>16.799999999999994</v>
      </c>
      <c r="I121" s="12">
        <v>31</v>
      </c>
      <c r="J121" s="72">
        <f t="shared" si="75"/>
        <v>-6.0606060606060552</v>
      </c>
      <c r="K121" s="12">
        <v>162</v>
      </c>
      <c r="L121" s="72">
        <f t="shared" si="76"/>
        <v>-28.634361233480178</v>
      </c>
      <c r="M121" s="12">
        <v>728</v>
      </c>
      <c r="N121" s="72">
        <f t="shared" si="77"/>
        <v>21.333333333333336</v>
      </c>
      <c r="O121" s="12">
        <v>238</v>
      </c>
      <c r="P121" s="72">
        <f t="shared" si="78"/>
        <v>5.3097345132743445</v>
      </c>
      <c r="Q121" s="12">
        <v>605</v>
      </c>
      <c r="R121" s="72">
        <f t="shared" si="79"/>
        <v>2.8911564625850428</v>
      </c>
      <c r="S121" s="12">
        <v>679</v>
      </c>
      <c r="T121" s="72">
        <f t="shared" si="80"/>
        <v>7.0977917981072558</v>
      </c>
      <c r="U121" s="12">
        <v>132</v>
      </c>
      <c r="V121" s="72">
        <f t="shared" si="81"/>
        <v>-6.3829787234042534</v>
      </c>
      <c r="W121" s="12"/>
    </row>
    <row r="122" spans="1:23" s="1" customFormat="1" ht="12" customHeight="1">
      <c r="A122" s="6" t="s">
        <v>7</v>
      </c>
      <c r="B122" s="8"/>
      <c r="C122" s="12">
        <v>3741</v>
      </c>
      <c r="D122" s="72">
        <f t="shared" si="72"/>
        <v>-3.8056055541270228</v>
      </c>
      <c r="E122" s="12">
        <v>315</v>
      </c>
      <c r="F122" s="72">
        <f t="shared" si="73"/>
        <v>-14.40217391304348</v>
      </c>
      <c r="G122" s="12">
        <v>569</v>
      </c>
      <c r="H122" s="72">
        <f t="shared" si="74"/>
        <v>-11.093750000000002</v>
      </c>
      <c r="I122" s="12">
        <v>42</v>
      </c>
      <c r="J122" s="72">
        <f t="shared" si="75"/>
        <v>82.608695652173907</v>
      </c>
      <c r="K122" s="12">
        <v>167</v>
      </c>
      <c r="L122" s="72">
        <f t="shared" si="76"/>
        <v>8.441558441558449</v>
      </c>
      <c r="M122" s="12">
        <v>782</v>
      </c>
      <c r="N122" s="72">
        <f t="shared" si="77"/>
        <v>-4.9817739975698716</v>
      </c>
      <c r="O122" s="12">
        <v>201</v>
      </c>
      <c r="P122" s="72">
        <f t="shared" si="78"/>
        <v>-22.69230769230769</v>
      </c>
      <c r="Q122" s="12">
        <v>634</v>
      </c>
      <c r="R122" s="72">
        <f t="shared" si="79"/>
        <v>-1.0920436817472678</v>
      </c>
      <c r="S122" s="12">
        <v>838</v>
      </c>
      <c r="T122" s="72">
        <f t="shared" si="80"/>
        <v>5.144291091593467</v>
      </c>
      <c r="U122" s="12">
        <v>193</v>
      </c>
      <c r="V122" s="72">
        <f t="shared" si="81"/>
        <v>5.464480874316946</v>
      </c>
      <c r="W122" s="12"/>
    </row>
    <row r="123" spans="1:23" s="1" customFormat="1" ht="12" customHeight="1">
      <c r="A123" s="6" t="s">
        <v>10</v>
      </c>
      <c r="B123" s="8"/>
      <c r="C123" s="12">
        <v>3507</v>
      </c>
      <c r="D123" s="72">
        <f t="shared" si="72"/>
        <v>-17.559943582510574</v>
      </c>
      <c r="E123" s="12">
        <v>327</v>
      </c>
      <c r="F123" s="72">
        <f t="shared" si="73"/>
        <v>-7.1022727272727293</v>
      </c>
      <c r="G123" s="12">
        <v>387</v>
      </c>
      <c r="H123" s="72">
        <f t="shared" si="74"/>
        <v>-0.25773195876288568</v>
      </c>
      <c r="I123" s="12">
        <v>26</v>
      </c>
      <c r="J123" s="72">
        <f t="shared" si="75"/>
        <v>-57.377049180327866</v>
      </c>
      <c r="K123" s="12">
        <v>277</v>
      </c>
      <c r="L123" s="72">
        <f t="shared" si="76"/>
        <v>-65.288220551378444</v>
      </c>
      <c r="M123" s="12">
        <v>487</v>
      </c>
      <c r="N123" s="72">
        <f t="shared" si="77"/>
        <v>-1.814516129032262</v>
      </c>
      <c r="O123" s="12">
        <v>294</v>
      </c>
      <c r="P123" s="72">
        <f t="shared" si="78"/>
        <v>7.6923076923076872</v>
      </c>
      <c r="Q123" s="12">
        <v>724</v>
      </c>
      <c r="R123" s="72">
        <f t="shared" si="79"/>
        <v>-3.8512616201859196</v>
      </c>
      <c r="S123" s="12">
        <v>821</v>
      </c>
      <c r="T123" s="72">
        <f t="shared" si="80"/>
        <v>-16.902834008097166</v>
      </c>
      <c r="U123" s="12">
        <v>164</v>
      </c>
      <c r="V123" s="72">
        <f t="shared" si="81"/>
        <v>13.103448275862073</v>
      </c>
      <c r="W123" s="12"/>
    </row>
    <row r="124" spans="1:23" s="1" customFormat="1" ht="12" customHeight="1">
      <c r="A124" s="6" t="s">
        <v>8</v>
      </c>
      <c r="B124" s="8"/>
      <c r="C124" s="12">
        <v>3079</v>
      </c>
      <c r="D124" s="72">
        <f t="shared" si="72"/>
        <v>-16.716256424127675</v>
      </c>
      <c r="E124" s="12">
        <v>339</v>
      </c>
      <c r="F124" s="72">
        <f t="shared" si="73"/>
        <v>-8.3783783783783825</v>
      </c>
      <c r="G124" s="12">
        <v>317</v>
      </c>
      <c r="H124" s="72">
        <f t="shared" si="74"/>
        <v>-4.8048048048048075</v>
      </c>
      <c r="I124" s="12">
        <v>21</v>
      </c>
      <c r="J124" s="72">
        <f t="shared" si="75"/>
        <v>-25</v>
      </c>
      <c r="K124" s="12">
        <v>172</v>
      </c>
      <c r="L124" s="72">
        <f t="shared" si="76"/>
        <v>-62.197802197802197</v>
      </c>
      <c r="M124" s="12">
        <v>578</v>
      </c>
      <c r="N124" s="72">
        <f t="shared" si="77"/>
        <v>-31.435349940688017</v>
      </c>
      <c r="O124" s="12">
        <v>212</v>
      </c>
      <c r="P124" s="72">
        <f t="shared" si="78"/>
        <v>-4.0723981900452451</v>
      </c>
      <c r="Q124" s="12">
        <v>570</v>
      </c>
      <c r="R124" s="72">
        <f t="shared" si="79"/>
        <v>4.3956043956044022</v>
      </c>
      <c r="S124" s="12">
        <v>695</v>
      </c>
      <c r="T124" s="72">
        <f t="shared" si="80"/>
        <v>-1.9746121297602226</v>
      </c>
      <c r="U124" s="12">
        <v>175</v>
      </c>
      <c r="V124" s="72">
        <f t="shared" si="81"/>
        <v>-8.8541666666666625</v>
      </c>
      <c r="W124" s="12"/>
    </row>
    <row r="125" spans="1:23" s="1" customFormat="1" ht="12" customHeight="1">
      <c r="A125" s="6" t="s">
        <v>9</v>
      </c>
      <c r="B125" s="8"/>
      <c r="C125" s="12">
        <f t="shared" ref="C125:C132" si="82">SUM(E125,G125,I125,K125,M125,O125,Q125,S125,U125)</f>
        <v>2957</v>
      </c>
      <c r="D125" s="72">
        <f t="shared" si="72"/>
        <v>-10.529500756429655</v>
      </c>
      <c r="E125" s="12">
        <v>281</v>
      </c>
      <c r="F125" s="72">
        <f t="shared" si="73"/>
        <v>4.0740740740740744</v>
      </c>
      <c r="G125" s="12">
        <v>313</v>
      </c>
      <c r="H125" s="72">
        <f t="shared" si="74"/>
        <v>20.38461538461538</v>
      </c>
      <c r="I125" s="12">
        <v>37</v>
      </c>
      <c r="J125" s="72">
        <f t="shared" si="75"/>
        <v>146.66666666666669</v>
      </c>
      <c r="K125" s="12">
        <v>80</v>
      </c>
      <c r="L125" s="72">
        <f t="shared" si="76"/>
        <v>-16.666666666666664</v>
      </c>
      <c r="M125" s="12">
        <v>658</v>
      </c>
      <c r="N125" s="72">
        <f t="shared" si="77"/>
        <v>-13.192612137203163</v>
      </c>
      <c r="O125" s="12">
        <v>185</v>
      </c>
      <c r="P125" s="72">
        <f t="shared" si="78"/>
        <v>0</v>
      </c>
      <c r="Q125" s="12">
        <v>569</v>
      </c>
      <c r="R125" s="72">
        <f t="shared" si="79"/>
        <v>-21.081830790568656</v>
      </c>
      <c r="S125" s="12">
        <v>697</v>
      </c>
      <c r="T125" s="72">
        <f t="shared" si="80"/>
        <v>-7.3138297872340381</v>
      </c>
      <c r="U125" s="12">
        <v>137</v>
      </c>
      <c r="V125" s="72">
        <f t="shared" si="81"/>
        <v>-44.758064516129039</v>
      </c>
      <c r="W125" s="12"/>
    </row>
    <row r="126" spans="1:23" s="1" customFormat="1" ht="12" customHeight="1">
      <c r="A126" s="6" t="s">
        <v>238</v>
      </c>
      <c r="B126" s="8"/>
      <c r="C126" s="12">
        <f t="shared" si="82"/>
        <v>3775</v>
      </c>
      <c r="D126" s="72">
        <f t="shared" si="72"/>
        <v>-6.9280078895463504</v>
      </c>
      <c r="E126" s="12">
        <v>384</v>
      </c>
      <c r="F126" s="72">
        <f t="shared" si="73"/>
        <v>8.1690140845070314</v>
      </c>
      <c r="G126" s="12">
        <v>420</v>
      </c>
      <c r="H126" s="72">
        <f t="shared" si="74"/>
        <v>-10.447761194029848</v>
      </c>
      <c r="I126" s="12">
        <v>25</v>
      </c>
      <c r="J126" s="72">
        <f t="shared" si="75"/>
        <v>-60.317460317460323</v>
      </c>
      <c r="K126" s="12">
        <v>172</v>
      </c>
      <c r="L126" s="72">
        <f t="shared" si="76"/>
        <v>-9.947643979057597</v>
      </c>
      <c r="M126" s="12">
        <v>628</v>
      </c>
      <c r="N126" s="72">
        <f t="shared" si="77"/>
        <v>-22.469135802469133</v>
      </c>
      <c r="O126" s="12">
        <v>317</v>
      </c>
      <c r="P126" s="72">
        <f t="shared" si="78"/>
        <v>14.855072463768115</v>
      </c>
      <c r="Q126" s="12">
        <v>766</v>
      </c>
      <c r="R126" s="72">
        <f t="shared" si="79"/>
        <v>-8.809523809523812</v>
      </c>
      <c r="S126" s="12">
        <v>835</v>
      </c>
      <c r="T126" s="72">
        <f t="shared" si="80"/>
        <v>-1.1834319526627168</v>
      </c>
      <c r="U126" s="12">
        <v>228</v>
      </c>
      <c r="V126" s="72">
        <f t="shared" si="81"/>
        <v>10.144927536231885</v>
      </c>
      <c r="W126" s="12"/>
    </row>
    <row r="127" spans="1:23" s="1" customFormat="1" ht="12" customHeight="1">
      <c r="A127" s="6" t="s">
        <v>0</v>
      </c>
      <c r="B127" s="8"/>
      <c r="C127" s="12">
        <f t="shared" si="82"/>
        <v>3685</v>
      </c>
      <c r="D127" s="72">
        <f t="shared" si="72"/>
        <v>-3.458213256484155</v>
      </c>
      <c r="E127" s="12">
        <v>435</v>
      </c>
      <c r="F127" s="72">
        <f t="shared" si="73"/>
        <v>9.8484848484848406</v>
      </c>
      <c r="G127" s="12">
        <v>352</v>
      </c>
      <c r="H127" s="72">
        <f t="shared" si="74"/>
        <v>-16.981132075471695</v>
      </c>
      <c r="I127" s="12">
        <v>45</v>
      </c>
      <c r="J127" s="72">
        <f t="shared" si="75"/>
        <v>0</v>
      </c>
      <c r="K127" s="12">
        <v>141</v>
      </c>
      <c r="L127" s="72">
        <f t="shared" si="76"/>
        <v>-41.25</v>
      </c>
      <c r="M127" s="12">
        <v>543</v>
      </c>
      <c r="N127" s="72">
        <f t="shared" si="77"/>
        <v>-19.793205317577545</v>
      </c>
      <c r="O127" s="12">
        <v>211</v>
      </c>
      <c r="P127" s="72">
        <f t="shared" si="78"/>
        <v>-24.100719424460426</v>
      </c>
      <c r="Q127" s="12">
        <v>847</v>
      </c>
      <c r="R127" s="72">
        <f t="shared" si="79"/>
        <v>33.807266982622444</v>
      </c>
      <c r="S127" s="12">
        <v>844</v>
      </c>
      <c r="T127" s="72">
        <f t="shared" si="80"/>
        <v>-6.7403314917127037</v>
      </c>
      <c r="U127" s="12">
        <v>267</v>
      </c>
      <c r="V127" s="72">
        <f t="shared" si="81"/>
        <v>21.917808219178081</v>
      </c>
      <c r="W127" s="12"/>
    </row>
    <row r="128" spans="1:23" s="1" customFormat="1" ht="12" customHeight="1">
      <c r="A128" s="6" t="s">
        <v>1</v>
      </c>
      <c r="B128" s="8"/>
      <c r="C128" s="12">
        <f t="shared" si="82"/>
        <v>3533</v>
      </c>
      <c r="D128" s="72">
        <f t="shared" si="72"/>
        <v>-14.038929440389293</v>
      </c>
      <c r="E128" s="12">
        <v>303</v>
      </c>
      <c r="F128" s="72">
        <f t="shared" si="73"/>
        <v>-14.164305949008494</v>
      </c>
      <c r="G128" s="12">
        <v>348</v>
      </c>
      <c r="H128" s="72">
        <f t="shared" si="74"/>
        <v>-12.562814070351758</v>
      </c>
      <c r="I128" s="12">
        <v>56</v>
      </c>
      <c r="J128" s="72">
        <f t="shared" si="75"/>
        <v>24.444444444444446</v>
      </c>
      <c r="K128" s="12">
        <v>182</v>
      </c>
      <c r="L128" s="72">
        <f t="shared" si="76"/>
        <v>39.999999999999993</v>
      </c>
      <c r="M128" s="12">
        <v>765</v>
      </c>
      <c r="N128" s="72">
        <f t="shared" si="77"/>
        <v>-12.270642201834859</v>
      </c>
      <c r="O128" s="12">
        <v>252</v>
      </c>
      <c r="P128" s="72">
        <f t="shared" si="78"/>
        <v>-8.3636363636363615</v>
      </c>
      <c r="Q128" s="12">
        <v>676</v>
      </c>
      <c r="R128" s="72">
        <f t="shared" si="79"/>
        <v>-24.721603563474392</v>
      </c>
      <c r="S128" s="12">
        <v>755</v>
      </c>
      <c r="T128" s="72">
        <f t="shared" si="80"/>
        <v>-8.0389768574908658</v>
      </c>
      <c r="U128" s="12">
        <v>196</v>
      </c>
      <c r="V128" s="72">
        <f t="shared" si="81"/>
        <v>-38.364779874213838</v>
      </c>
      <c r="W128" s="12"/>
    </row>
    <row r="129" spans="1:26" s="1" customFormat="1" ht="19.5" customHeight="1">
      <c r="A129" s="6" t="s">
        <v>258</v>
      </c>
      <c r="B129" s="8"/>
      <c r="C129" s="12">
        <f t="shared" si="82"/>
        <v>2863</v>
      </c>
      <c r="D129" s="72">
        <f t="shared" si="72"/>
        <v>-17.635212888377449</v>
      </c>
      <c r="E129" s="12">
        <v>301</v>
      </c>
      <c r="F129" s="72">
        <f t="shared" si="73"/>
        <v>6.7375886524822626</v>
      </c>
      <c r="G129" s="12">
        <v>311</v>
      </c>
      <c r="H129" s="72">
        <f t="shared" si="74"/>
        <v>-11.898016997167138</v>
      </c>
      <c r="I129" s="12">
        <v>36</v>
      </c>
      <c r="J129" s="72">
        <f t="shared" si="75"/>
        <v>2.857142857142847</v>
      </c>
      <c r="K129" s="12">
        <v>197</v>
      </c>
      <c r="L129" s="72">
        <f t="shared" si="76"/>
        <v>3.6842105263157787</v>
      </c>
      <c r="M129" s="12">
        <v>403</v>
      </c>
      <c r="N129" s="72">
        <f t="shared" si="77"/>
        <v>-45.466847090663052</v>
      </c>
      <c r="O129" s="12">
        <v>260</v>
      </c>
      <c r="P129" s="72">
        <f t="shared" si="78"/>
        <v>-2.9850746268656692</v>
      </c>
      <c r="Q129" s="12">
        <v>504</v>
      </c>
      <c r="R129" s="72">
        <f t="shared" si="79"/>
        <v>-25.333333333333329</v>
      </c>
      <c r="S129" s="12">
        <v>726</v>
      </c>
      <c r="T129" s="72">
        <f t="shared" si="80"/>
        <v>-8.5642317380352662</v>
      </c>
      <c r="U129" s="12">
        <v>125</v>
      </c>
      <c r="V129" s="72">
        <f t="shared" si="81"/>
        <v>-10.71428571428571</v>
      </c>
      <c r="W129" s="12"/>
    </row>
    <row r="130" spans="1:26" s="1" customFormat="1" ht="12" customHeight="1">
      <c r="A130" s="6" t="s">
        <v>3</v>
      </c>
      <c r="B130" s="8"/>
      <c r="C130" s="12">
        <f t="shared" si="82"/>
        <v>3310</v>
      </c>
      <c r="D130" s="72">
        <f t="shared" si="72"/>
        <v>15.73426573426573</v>
      </c>
      <c r="E130" s="12">
        <v>343</v>
      </c>
      <c r="F130" s="72">
        <f t="shared" si="73"/>
        <v>1.1799410029498469</v>
      </c>
      <c r="G130" s="12">
        <v>379</v>
      </c>
      <c r="H130" s="72">
        <f t="shared" si="74"/>
        <v>-1.8134715025906689</v>
      </c>
      <c r="I130" s="12">
        <v>40</v>
      </c>
      <c r="J130" s="72">
        <f t="shared" si="75"/>
        <v>48.148148148148138</v>
      </c>
      <c r="K130" s="12">
        <v>153</v>
      </c>
      <c r="L130" s="72">
        <f t="shared" si="76"/>
        <v>-24.630541871921185</v>
      </c>
      <c r="M130" s="12">
        <v>546</v>
      </c>
      <c r="N130" s="72">
        <f t="shared" si="77"/>
        <v>8.7649402390438169</v>
      </c>
      <c r="O130" s="12">
        <v>249</v>
      </c>
      <c r="P130" s="72">
        <f t="shared" si="78"/>
        <v>14.746543778801847</v>
      </c>
      <c r="Q130" s="12">
        <v>692</v>
      </c>
      <c r="R130" s="72">
        <f t="shared" si="79"/>
        <v>42.975206611570236</v>
      </c>
      <c r="S130" s="12">
        <v>775</v>
      </c>
      <c r="T130" s="72">
        <f t="shared" si="80"/>
        <v>33.390705679862307</v>
      </c>
      <c r="U130" s="12">
        <v>133</v>
      </c>
      <c r="V130" s="72">
        <f t="shared" si="81"/>
        <v>9.9173553719008147</v>
      </c>
      <c r="W130" s="12"/>
    </row>
    <row r="131" spans="1:26" s="1" customFormat="1" ht="12" customHeight="1">
      <c r="A131" s="6" t="s">
        <v>4</v>
      </c>
      <c r="B131" s="8"/>
      <c r="C131" s="12">
        <f t="shared" si="82"/>
        <v>3387</v>
      </c>
      <c r="D131" s="72">
        <f t="shared" si="72"/>
        <v>1.4071856287425133</v>
      </c>
      <c r="E131" s="12">
        <v>328</v>
      </c>
      <c r="F131" s="72">
        <f t="shared" si="73"/>
        <v>5.4662379421221763</v>
      </c>
      <c r="G131" s="12">
        <v>394</v>
      </c>
      <c r="H131" s="72">
        <f t="shared" si="74"/>
        <v>43.795620437956195</v>
      </c>
      <c r="I131" s="12">
        <v>23</v>
      </c>
      <c r="J131" s="72">
        <f t="shared" si="75"/>
        <v>-28.125</v>
      </c>
      <c r="K131" s="12">
        <v>175</v>
      </c>
      <c r="L131" s="72">
        <f t="shared" si="76"/>
        <v>82.291666666666671</v>
      </c>
      <c r="M131" s="12">
        <v>785</v>
      </c>
      <c r="N131" s="72">
        <f t="shared" si="77"/>
        <v>-13.830954994511524</v>
      </c>
      <c r="O131" s="12">
        <v>234</v>
      </c>
      <c r="P131" s="72">
        <f t="shared" si="78"/>
        <v>50.967741935483879</v>
      </c>
      <c r="Q131" s="12">
        <v>675</v>
      </c>
      <c r="R131" s="72">
        <f t="shared" si="79"/>
        <v>-1.6034985422740511</v>
      </c>
      <c r="S131" s="12">
        <v>646</v>
      </c>
      <c r="T131" s="72">
        <f t="shared" si="80"/>
        <v>-7.4498567335243511</v>
      </c>
      <c r="U131" s="12">
        <v>127</v>
      </c>
      <c r="V131" s="72">
        <f t="shared" si="81"/>
        <v>-28.248587570621464</v>
      </c>
      <c r="W131" s="12"/>
    </row>
    <row r="132" spans="1:26" s="1" customFormat="1" ht="12" customHeight="1">
      <c r="A132" s="6" t="s">
        <v>5</v>
      </c>
      <c r="B132" s="8"/>
      <c r="C132" s="12">
        <f t="shared" si="82"/>
        <v>2990</v>
      </c>
      <c r="D132" s="72">
        <f t="shared" si="72"/>
        <v>-11.64302600472813</v>
      </c>
      <c r="E132" s="12">
        <v>248</v>
      </c>
      <c r="F132" s="72">
        <f t="shared" si="73"/>
        <v>-1.195219123505975</v>
      </c>
      <c r="G132" s="12">
        <v>312</v>
      </c>
      <c r="H132" s="72">
        <f t="shared" si="74"/>
        <v>-19.794344473007708</v>
      </c>
      <c r="I132" s="12">
        <v>31</v>
      </c>
      <c r="J132" s="72">
        <f t="shared" si="75"/>
        <v>14.814814814814813</v>
      </c>
      <c r="K132" s="12">
        <v>166</v>
      </c>
      <c r="L132" s="72">
        <f t="shared" si="76"/>
        <v>-9.7826086956521721</v>
      </c>
      <c r="M132" s="12">
        <v>422</v>
      </c>
      <c r="N132" s="72">
        <f t="shared" si="77"/>
        <v>-42.506811989100811</v>
      </c>
      <c r="O132" s="12">
        <v>239</v>
      </c>
      <c r="P132" s="72">
        <f t="shared" si="78"/>
        <v>-4.4000000000000039</v>
      </c>
      <c r="Q132" s="12">
        <v>775</v>
      </c>
      <c r="R132" s="72">
        <f t="shared" si="79"/>
        <v>22.047244094488192</v>
      </c>
      <c r="S132" s="12">
        <v>647</v>
      </c>
      <c r="T132" s="72">
        <f t="shared" si="80"/>
        <v>-13.270777479892759</v>
      </c>
      <c r="U132" s="12">
        <v>150</v>
      </c>
      <c r="V132" s="72">
        <f t="shared" si="81"/>
        <v>-10.71428571428571</v>
      </c>
      <c r="W132" s="12"/>
    </row>
    <row r="133" spans="1:26" s="1" customFormat="1" ht="12" customHeight="1">
      <c r="A133" s="6" t="s">
        <v>6</v>
      </c>
      <c r="B133" s="8"/>
      <c r="C133" s="12">
        <f t="shared" ref="C133:C144" si="83">SUM(E133,G133,I133,K133,M133,O133,Q133,S133,U133)</f>
        <v>3616</v>
      </c>
      <c r="D133" s="72">
        <f t="shared" si="72"/>
        <v>8.1339712918660378</v>
      </c>
      <c r="E133" s="12">
        <v>320</v>
      </c>
      <c r="F133" s="72">
        <f t="shared" si="73"/>
        <v>-3.3232628398791486</v>
      </c>
      <c r="G133" s="12">
        <v>454</v>
      </c>
      <c r="H133" s="72">
        <f t="shared" si="74"/>
        <v>3.6529680365296802</v>
      </c>
      <c r="I133" s="12">
        <v>61</v>
      </c>
      <c r="J133" s="72">
        <f t="shared" si="75"/>
        <v>96.774193548387103</v>
      </c>
      <c r="K133" s="12">
        <v>217</v>
      </c>
      <c r="L133" s="72">
        <f t="shared" si="76"/>
        <v>33.950617283950614</v>
      </c>
      <c r="M133" s="12">
        <v>651</v>
      </c>
      <c r="N133" s="72">
        <f t="shared" si="77"/>
        <v>-10.576923076923073</v>
      </c>
      <c r="O133" s="12">
        <v>306</v>
      </c>
      <c r="P133" s="72">
        <f t="shared" si="78"/>
        <v>28.57142857142858</v>
      </c>
      <c r="Q133" s="12">
        <v>735</v>
      </c>
      <c r="R133" s="72">
        <f t="shared" si="79"/>
        <v>21.487603305785118</v>
      </c>
      <c r="S133" s="12">
        <v>752</v>
      </c>
      <c r="T133" s="72">
        <f t="shared" si="80"/>
        <v>10.751104565537561</v>
      </c>
      <c r="U133" s="12">
        <v>120</v>
      </c>
      <c r="V133" s="72">
        <f t="shared" si="81"/>
        <v>-9.0909090909090935</v>
      </c>
      <c r="W133" s="12"/>
    </row>
    <row r="134" spans="1:26" s="1" customFormat="1" ht="12" customHeight="1">
      <c r="A134" s="6" t="s">
        <v>7</v>
      </c>
      <c r="B134" s="8"/>
      <c r="C134" s="12">
        <f t="shared" si="83"/>
        <v>3804</v>
      </c>
      <c r="D134" s="72">
        <f t="shared" si="72"/>
        <v>1.6840417000801855</v>
      </c>
      <c r="E134" s="12">
        <v>368</v>
      </c>
      <c r="F134" s="72">
        <f t="shared" si="73"/>
        <v>16.825396825396833</v>
      </c>
      <c r="G134" s="12">
        <v>564</v>
      </c>
      <c r="H134" s="72">
        <f t="shared" si="74"/>
        <v>-0.87873462214411724</v>
      </c>
      <c r="I134" s="12">
        <v>25</v>
      </c>
      <c r="J134" s="72">
        <f t="shared" si="75"/>
        <v>-40.476190476190474</v>
      </c>
      <c r="K134" s="12">
        <v>133</v>
      </c>
      <c r="L134" s="72">
        <f t="shared" si="76"/>
        <v>-20.359281437125752</v>
      </c>
      <c r="M134" s="12">
        <v>808</v>
      </c>
      <c r="N134" s="72">
        <f t="shared" si="77"/>
        <v>3.3248081841432242</v>
      </c>
      <c r="O134" s="12">
        <v>269</v>
      </c>
      <c r="P134" s="72">
        <f t="shared" si="78"/>
        <v>33.830845771144283</v>
      </c>
      <c r="Q134" s="12">
        <v>724</v>
      </c>
      <c r="R134" s="72">
        <f t="shared" si="79"/>
        <v>14.195583596214512</v>
      </c>
      <c r="S134" s="12">
        <v>748</v>
      </c>
      <c r="T134" s="72">
        <f t="shared" si="80"/>
        <v>-10.739856801909308</v>
      </c>
      <c r="U134" s="12">
        <v>165</v>
      </c>
      <c r="V134" s="72">
        <f t="shared" si="81"/>
        <v>-14.507772020725385</v>
      </c>
      <c r="W134" s="12"/>
    </row>
    <row r="135" spans="1:26" s="1" customFormat="1" ht="12" customHeight="1">
      <c r="A135" s="6" t="s">
        <v>10</v>
      </c>
      <c r="B135" s="8"/>
      <c r="C135" s="12">
        <f t="shared" si="83"/>
        <v>3504</v>
      </c>
      <c r="D135" s="72">
        <f t="shared" si="72"/>
        <v>-8.5543199315651908E-2</v>
      </c>
      <c r="E135" s="12">
        <v>361</v>
      </c>
      <c r="F135" s="72">
        <f t="shared" si="73"/>
        <v>10.397553516819569</v>
      </c>
      <c r="G135" s="12">
        <v>356</v>
      </c>
      <c r="H135" s="72">
        <f t="shared" si="74"/>
        <v>-8.0103359173126609</v>
      </c>
      <c r="I135" s="12">
        <v>24</v>
      </c>
      <c r="J135" s="72">
        <f t="shared" si="75"/>
        <v>-7.6923076923076872</v>
      </c>
      <c r="K135" s="12">
        <v>155</v>
      </c>
      <c r="L135" s="72">
        <f t="shared" si="76"/>
        <v>-44.04332129963899</v>
      </c>
      <c r="M135" s="12">
        <v>542</v>
      </c>
      <c r="N135" s="72">
        <f t="shared" si="77"/>
        <v>11.293634496919914</v>
      </c>
      <c r="O135" s="12">
        <v>372</v>
      </c>
      <c r="P135" s="72">
        <f t="shared" si="78"/>
        <v>26.530612244897966</v>
      </c>
      <c r="Q135" s="12">
        <v>776</v>
      </c>
      <c r="R135" s="72">
        <f t="shared" si="79"/>
        <v>7.182320441988943</v>
      </c>
      <c r="S135" s="12">
        <v>725</v>
      </c>
      <c r="T135" s="72">
        <f t="shared" si="80"/>
        <v>-11.693057247259443</v>
      </c>
      <c r="U135" s="12">
        <v>193</v>
      </c>
      <c r="V135" s="72">
        <f t="shared" si="81"/>
        <v>17.682926829268286</v>
      </c>
      <c r="W135" s="12"/>
    </row>
    <row r="136" spans="1:26" s="1" customFormat="1" ht="12" customHeight="1">
      <c r="A136" s="6" t="s">
        <v>8</v>
      </c>
      <c r="B136" s="8"/>
      <c r="C136" s="12">
        <f t="shared" si="83"/>
        <v>2976</v>
      </c>
      <c r="D136" s="72">
        <f t="shared" si="72"/>
        <v>-3.3452419616758711</v>
      </c>
      <c r="E136" s="12">
        <v>287</v>
      </c>
      <c r="F136" s="72">
        <f t="shared" si="73"/>
        <v>-15.339233038348087</v>
      </c>
      <c r="G136" s="12">
        <v>341</v>
      </c>
      <c r="H136" s="72">
        <f t="shared" si="74"/>
        <v>7.5709779179810699</v>
      </c>
      <c r="I136" s="12">
        <v>37</v>
      </c>
      <c r="J136" s="72">
        <f t="shared" si="75"/>
        <v>76.19047619047619</v>
      </c>
      <c r="K136" s="12">
        <v>177</v>
      </c>
      <c r="L136" s="72">
        <f t="shared" si="76"/>
        <v>2.9069767441860517</v>
      </c>
      <c r="M136" s="12">
        <v>451</v>
      </c>
      <c r="N136" s="72">
        <f t="shared" si="77"/>
        <v>-21.972318339100351</v>
      </c>
      <c r="O136" s="12">
        <v>253</v>
      </c>
      <c r="P136" s="72">
        <f t="shared" si="78"/>
        <v>19.339622641509436</v>
      </c>
      <c r="Q136" s="12">
        <v>656</v>
      </c>
      <c r="R136" s="72">
        <f t="shared" si="79"/>
        <v>15.087719298245617</v>
      </c>
      <c r="S136" s="12">
        <v>635</v>
      </c>
      <c r="T136" s="72">
        <f t="shared" si="80"/>
        <v>-8.6330935251798575</v>
      </c>
      <c r="U136" s="12">
        <v>139</v>
      </c>
      <c r="V136" s="72">
        <f t="shared" si="81"/>
        <v>-20.571428571428573</v>
      </c>
      <c r="W136" s="12"/>
    </row>
    <row r="137" spans="1:26" s="1" customFormat="1" ht="12" customHeight="1">
      <c r="A137" s="6" t="s">
        <v>9</v>
      </c>
      <c r="B137" s="8"/>
      <c r="C137" s="12">
        <f t="shared" si="83"/>
        <v>2667</v>
      </c>
      <c r="D137" s="72">
        <f t="shared" si="72"/>
        <v>-9.8072370645924885</v>
      </c>
      <c r="E137" s="12">
        <v>293</v>
      </c>
      <c r="F137" s="72">
        <f t="shared" si="73"/>
        <v>4.2704626334519658</v>
      </c>
      <c r="G137" s="12">
        <v>195</v>
      </c>
      <c r="H137" s="72">
        <f t="shared" si="74"/>
        <v>-37.699680511182109</v>
      </c>
      <c r="I137" s="12">
        <v>21</v>
      </c>
      <c r="J137" s="72">
        <f t="shared" si="75"/>
        <v>-43.243243243243242</v>
      </c>
      <c r="K137" s="12">
        <v>89</v>
      </c>
      <c r="L137" s="72">
        <f t="shared" si="76"/>
        <v>11.250000000000004</v>
      </c>
      <c r="M137" s="12">
        <v>667</v>
      </c>
      <c r="N137" s="72">
        <f t="shared" si="77"/>
        <v>1.3677811550151908</v>
      </c>
      <c r="O137" s="12">
        <v>167</v>
      </c>
      <c r="P137" s="72">
        <f t="shared" si="78"/>
        <v>-9.7297297297297298</v>
      </c>
      <c r="Q137" s="12">
        <v>577</v>
      </c>
      <c r="R137" s="72">
        <f t="shared" si="79"/>
        <v>1.4059753954305698</v>
      </c>
      <c r="S137" s="12">
        <v>529</v>
      </c>
      <c r="T137" s="72">
        <f t="shared" si="80"/>
        <v>-24.103299856527983</v>
      </c>
      <c r="U137" s="12">
        <v>129</v>
      </c>
      <c r="V137" s="72">
        <f t="shared" si="81"/>
        <v>-5.8394160583941641</v>
      </c>
      <c r="W137" s="12"/>
    </row>
    <row r="138" spans="1:26" s="1" customFormat="1" ht="12" customHeight="1">
      <c r="A138" s="6" t="s">
        <v>259</v>
      </c>
      <c r="B138" s="8"/>
      <c r="C138" s="12">
        <f t="shared" si="83"/>
        <v>3864</v>
      </c>
      <c r="D138" s="72">
        <f t="shared" si="72"/>
        <v>2.3576158940397329</v>
      </c>
      <c r="E138" s="12">
        <v>409</v>
      </c>
      <c r="F138" s="72">
        <f t="shared" si="73"/>
        <v>6.5104166666666741</v>
      </c>
      <c r="G138" s="12">
        <v>422</v>
      </c>
      <c r="H138" s="72">
        <f t="shared" si="74"/>
        <v>0.4761904761904745</v>
      </c>
      <c r="I138" s="12">
        <v>42</v>
      </c>
      <c r="J138" s="72">
        <f t="shared" si="75"/>
        <v>68</v>
      </c>
      <c r="K138" s="12">
        <v>205</v>
      </c>
      <c r="L138" s="72">
        <f t="shared" si="76"/>
        <v>19.186046511627897</v>
      </c>
      <c r="M138" s="12">
        <v>705</v>
      </c>
      <c r="N138" s="72">
        <f t="shared" si="77"/>
        <v>12.261146496815289</v>
      </c>
      <c r="O138" s="12">
        <v>245</v>
      </c>
      <c r="P138" s="72">
        <f t="shared" si="78"/>
        <v>-22.712933753943222</v>
      </c>
      <c r="Q138" s="12">
        <v>877</v>
      </c>
      <c r="R138" s="72">
        <f t="shared" si="79"/>
        <v>14.490861618798956</v>
      </c>
      <c r="S138" s="12">
        <v>759</v>
      </c>
      <c r="T138" s="72">
        <f t="shared" si="80"/>
        <v>-9.1017964071856241</v>
      </c>
      <c r="U138" s="12">
        <v>200</v>
      </c>
      <c r="V138" s="72">
        <f t="shared" si="81"/>
        <v>-12.280701754385969</v>
      </c>
      <c r="W138" s="12"/>
    </row>
    <row r="139" spans="1:26" s="1" customFormat="1" ht="12" customHeight="1">
      <c r="A139" s="6" t="s">
        <v>0</v>
      </c>
      <c r="B139" s="8"/>
      <c r="C139" s="12">
        <f>SUM(E139,G139,I139,K139,M139,O139,Q139,S139,U139)</f>
        <v>3938</v>
      </c>
      <c r="D139" s="72">
        <f t="shared" si="72"/>
        <v>6.8656716417910379</v>
      </c>
      <c r="E139" s="12">
        <v>321</v>
      </c>
      <c r="F139" s="72">
        <f t="shared" si="73"/>
        <v>-26.206896551724135</v>
      </c>
      <c r="G139" s="12">
        <v>435</v>
      </c>
      <c r="H139" s="72">
        <f t="shared" si="74"/>
        <v>23.57954545454546</v>
      </c>
      <c r="I139" s="12">
        <v>37</v>
      </c>
      <c r="J139" s="72">
        <f t="shared" si="75"/>
        <v>-17.777777777777782</v>
      </c>
      <c r="K139" s="12">
        <v>196</v>
      </c>
      <c r="L139" s="72">
        <f t="shared" si="76"/>
        <v>39.00709219858156</v>
      </c>
      <c r="M139" s="12">
        <v>655</v>
      </c>
      <c r="N139" s="72">
        <f t="shared" si="77"/>
        <v>20.626151012891334</v>
      </c>
      <c r="O139" s="12">
        <v>285</v>
      </c>
      <c r="P139" s="72">
        <f t="shared" si="78"/>
        <v>35.071090047393369</v>
      </c>
      <c r="Q139" s="12">
        <v>898</v>
      </c>
      <c r="R139" s="72">
        <f t="shared" si="79"/>
        <v>6.0212514757969293</v>
      </c>
      <c r="S139" s="12">
        <v>765</v>
      </c>
      <c r="T139" s="72">
        <f t="shared" si="80"/>
        <v>-9.3601895734597207</v>
      </c>
      <c r="U139" s="12">
        <v>346</v>
      </c>
      <c r="V139" s="72">
        <f t="shared" si="81"/>
        <v>29.588014981273414</v>
      </c>
      <c r="W139" s="12"/>
    </row>
    <row r="140" spans="1:26" s="1" customFormat="1" ht="12" customHeight="1">
      <c r="A140" s="6" t="s">
        <v>1</v>
      </c>
      <c r="B140" s="8"/>
      <c r="C140" s="12">
        <f t="shared" si="83"/>
        <v>3637</v>
      </c>
      <c r="D140" s="72">
        <f t="shared" si="72"/>
        <v>2.9436739315029659</v>
      </c>
      <c r="E140" s="12">
        <v>335</v>
      </c>
      <c r="F140" s="72">
        <f t="shared" si="73"/>
        <v>10.561056105610556</v>
      </c>
      <c r="G140" s="12">
        <v>338</v>
      </c>
      <c r="H140" s="72">
        <f t="shared" ref="H140:H147" si="84">(G140/G128-1)*100</f>
        <v>-2.8735632183908066</v>
      </c>
      <c r="I140" s="12">
        <v>33</v>
      </c>
      <c r="J140" s="72">
        <f t="shared" si="75"/>
        <v>-41.071428571428569</v>
      </c>
      <c r="K140" s="12">
        <v>192</v>
      </c>
      <c r="L140" s="72">
        <f t="shared" si="76"/>
        <v>5.4945054945054972</v>
      </c>
      <c r="M140" s="12">
        <v>726</v>
      </c>
      <c r="N140" s="72">
        <f t="shared" si="77"/>
        <v>-5.0980392156862786</v>
      </c>
      <c r="O140" s="12">
        <v>232</v>
      </c>
      <c r="P140" s="72">
        <f t="shared" si="78"/>
        <v>-7.9365079365079421</v>
      </c>
      <c r="Q140" s="12">
        <v>744</v>
      </c>
      <c r="R140" s="72">
        <f t="shared" si="79"/>
        <v>10.059171597633142</v>
      </c>
      <c r="S140" s="12">
        <v>804</v>
      </c>
      <c r="T140" s="72">
        <f t="shared" si="80"/>
        <v>6.4900662251655694</v>
      </c>
      <c r="U140" s="12">
        <v>233</v>
      </c>
      <c r="V140" s="72">
        <f t="shared" si="81"/>
        <v>18.877551020408156</v>
      </c>
      <c r="W140" s="12"/>
      <c r="X140" s="72"/>
      <c r="Y140" s="12"/>
      <c r="Z140" s="72"/>
    </row>
    <row r="141" spans="1:26" s="1" customFormat="1" ht="19.5" customHeight="1">
      <c r="A141" s="6" t="s">
        <v>267</v>
      </c>
      <c r="B141" s="8"/>
      <c r="C141" s="12">
        <f t="shared" si="83"/>
        <v>3378</v>
      </c>
      <c r="D141" s="72">
        <f t="shared" ref="D141:D147" si="85">(C141/C129-1)*100</f>
        <v>17.988124345092558</v>
      </c>
      <c r="E141" s="12">
        <v>268</v>
      </c>
      <c r="F141" s="72">
        <f t="shared" ref="F141:F146" si="86">(E141/E129-1)*100</f>
        <v>-10.963455149501666</v>
      </c>
      <c r="G141" s="12">
        <v>361</v>
      </c>
      <c r="H141" s="72">
        <f t="shared" si="84"/>
        <v>16.077170418006425</v>
      </c>
      <c r="I141" s="12">
        <v>32</v>
      </c>
      <c r="J141" s="72">
        <f t="shared" ref="J141:J147" si="87">(I141/I129-1)*100</f>
        <v>-11.111111111111116</v>
      </c>
      <c r="K141" s="12">
        <v>172</v>
      </c>
      <c r="L141" s="72">
        <f t="shared" ref="L141:L147" si="88">(K141/K129-1)*100</f>
        <v>-12.690355329949243</v>
      </c>
      <c r="M141" s="12">
        <v>502</v>
      </c>
      <c r="N141" s="72">
        <f t="shared" ref="N141:N147" si="89">(M141/M129-1)*100</f>
        <v>24.565756823821339</v>
      </c>
      <c r="O141" s="12">
        <v>323</v>
      </c>
      <c r="P141" s="72">
        <f t="shared" ref="P141:P147" si="90">(O141/O129-1)*100</f>
        <v>24.230769230769234</v>
      </c>
      <c r="Q141" s="12">
        <v>833</v>
      </c>
      <c r="R141" s="72">
        <f t="shared" ref="R141:R147" si="91">(Q141/Q129-1)*100</f>
        <v>65.277777777777771</v>
      </c>
      <c r="S141" s="12">
        <v>733</v>
      </c>
      <c r="T141" s="72">
        <f t="shared" ref="T141:T147" si="92">(S141/S129-1)*100</f>
        <v>0.96418732782368455</v>
      </c>
      <c r="U141" s="12">
        <v>154</v>
      </c>
      <c r="V141" s="72">
        <f t="shared" ref="V141:V147" si="93">(U141/U129-1)*100</f>
        <v>23.2</v>
      </c>
      <c r="W141" s="12"/>
    </row>
    <row r="142" spans="1:26" s="1" customFormat="1" ht="12" customHeight="1">
      <c r="A142" s="6" t="s">
        <v>3</v>
      </c>
      <c r="B142" s="8"/>
      <c r="C142" s="12">
        <f t="shared" si="83"/>
        <v>3023</v>
      </c>
      <c r="D142" s="72">
        <f t="shared" si="85"/>
        <v>-8.6706948640483343</v>
      </c>
      <c r="E142" s="12">
        <v>277</v>
      </c>
      <c r="F142" s="72">
        <f t="shared" si="86"/>
        <v>-19.241982507288636</v>
      </c>
      <c r="G142" s="12">
        <v>340</v>
      </c>
      <c r="H142" s="72">
        <f t="shared" si="84"/>
        <v>-10.290237467018471</v>
      </c>
      <c r="I142" s="12">
        <v>43</v>
      </c>
      <c r="J142" s="72">
        <f t="shared" si="87"/>
        <v>7.4999999999999956</v>
      </c>
      <c r="K142" s="12">
        <v>171</v>
      </c>
      <c r="L142" s="72">
        <f t="shared" si="88"/>
        <v>11.764705882352944</v>
      </c>
      <c r="M142" s="12">
        <v>513</v>
      </c>
      <c r="N142" s="72">
        <f t="shared" si="89"/>
        <v>-6.0439560439560447</v>
      </c>
      <c r="O142" s="12">
        <v>222</v>
      </c>
      <c r="P142" s="72">
        <f t="shared" si="90"/>
        <v>-10.843373493975905</v>
      </c>
      <c r="Q142" s="12">
        <v>684</v>
      </c>
      <c r="R142" s="72">
        <f t="shared" si="91"/>
        <v>-1.1560693641618491</v>
      </c>
      <c r="S142" s="12">
        <v>644</v>
      </c>
      <c r="T142" s="72">
        <f t="shared" si="92"/>
        <v>-16.903225806451616</v>
      </c>
      <c r="U142" s="12">
        <v>129</v>
      </c>
      <c r="V142" s="72">
        <f t="shared" si="93"/>
        <v>-3.007518796992481</v>
      </c>
      <c r="W142" s="12"/>
    </row>
    <row r="143" spans="1:26" s="1" customFormat="1" ht="12" customHeight="1">
      <c r="A143" s="6" t="s">
        <v>4</v>
      </c>
      <c r="B143" s="8"/>
      <c r="C143" s="12">
        <f t="shared" si="83"/>
        <v>3132</v>
      </c>
      <c r="D143" s="72">
        <f t="shared" si="85"/>
        <v>-7.5287865367581919</v>
      </c>
      <c r="E143" s="12">
        <v>289</v>
      </c>
      <c r="F143" s="72">
        <f t="shared" si="86"/>
        <v>-11.890243902439025</v>
      </c>
      <c r="G143" s="12">
        <v>384</v>
      </c>
      <c r="H143" s="72">
        <f t="shared" si="84"/>
        <v>-2.5380710659898442</v>
      </c>
      <c r="I143" s="12">
        <v>43</v>
      </c>
      <c r="J143" s="72">
        <f t="shared" si="87"/>
        <v>86.956521739130437</v>
      </c>
      <c r="K143" s="12">
        <v>151</v>
      </c>
      <c r="L143" s="72">
        <f t="shared" si="88"/>
        <v>-13.714285714285712</v>
      </c>
      <c r="M143" s="12">
        <v>658</v>
      </c>
      <c r="N143" s="72">
        <f t="shared" si="89"/>
        <v>-16.178343949044582</v>
      </c>
      <c r="O143" s="12">
        <v>139</v>
      </c>
      <c r="P143" s="72">
        <f t="shared" si="90"/>
        <v>-40.598290598290596</v>
      </c>
      <c r="Q143" s="12">
        <v>686</v>
      </c>
      <c r="R143" s="72">
        <f t="shared" si="91"/>
        <v>1.6296296296296253</v>
      </c>
      <c r="S143" s="12">
        <v>650</v>
      </c>
      <c r="T143" s="72">
        <f t="shared" si="92"/>
        <v>0.61919504643963563</v>
      </c>
      <c r="U143" s="12">
        <v>132</v>
      </c>
      <c r="V143" s="72">
        <f t="shared" si="93"/>
        <v>3.937007874015741</v>
      </c>
      <c r="W143" s="12"/>
    </row>
    <row r="144" spans="1:26" s="1" customFormat="1" ht="12" customHeight="1">
      <c r="A144" s="6" t="s">
        <v>5</v>
      </c>
      <c r="B144" s="8"/>
      <c r="C144" s="12">
        <f t="shared" si="83"/>
        <v>3631</v>
      </c>
      <c r="D144" s="72">
        <f t="shared" si="85"/>
        <v>21.438127090300995</v>
      </c>
      <c r="E144" s="12">
        <v>386</v>
      </c>
      <c r="F144" s="72">
        <f t="shared" si="86"/>
        <v>55.645161290322577</v>
      </c>
      <c r="G144" s="12">
        <v>418</v>
      </c>
      <c r="H144" s="72">
        <f t="shared" si="84"/>
        <v>33.974358974358964</v>
      </c>
      <c r="I144" s="12">
        <v>25</v>
      </c>
      <c r="J144" s="72">
        <f t="shared" si="87"/>
        <v>-19.354838709677423</v>
      </c>
      <c r="K144" s="12">
        <v>141</v>
      </c>
      <c r="L144" s="72">
        <f t="shared" si="88"/>
        <v>-15.060240963855421</v>
      </c>
      <c r="M144" s="12">
        <v>604</v>
      </c>
      <c r="N144" s="72">
        <f t="shared" si="89"/>
        <v>43.127962085308049</v>
      </c>
      <c r="O144" s="12">
        <v>233</v>
      </c>
      <c r="P144" s="72">
        <f t="shared" si="90"/>
        <v>-2.5104602510460206</v>
      </c>
      <c r="Q144" s="12">
        <v>863</v>
      </c>
      <c r="R144" s="72">
        <f t="shared" si="91"/>
        <v>11.354838709677416</v>
      </c>
      <c r="S144" s="12">
        <v>748</v>
      </c>
      <c r="T144" s="72">
        <f t="shared" si="92"/>
        <v>15.610510046367843</v>
      </c>
      <c r="U144" s="12">
        <v>213</v>
      </c>
      <c r="V144" s="72">
        <f t="shared" si="93"/>
        <v>41.999999999999993</v>
      </c>
      <c r="W144" s="12"/>
    </row>
    <row r="145" spans="1:26" s="1" customFormat="1" ht="12" customHeight="1">
      <c r="A145" s="6" t="s">
        <v>6</v>
      </c>
      <c r="B145" s="8"/>
      <c r="C145" s="12">
        <f t="shared" ref="C145:C151" si="94">SUM(E145,G145,I145,K145,M145,O145,Q145,S145,U145)</f>
        <v>3119</v>
      </c>
      <c r="D145" s="72">
        <f t="shared" si="85"/>
        <v>-13.744469026548678</v>
      </c>
      <c r="E145" s="12">
        <v>266</v>
      </c>
      <c r="F145" s="72">
        <f t="shared" si="86"/>
        <v>-16.874999999999996</v>
      </c>
      <c r="G145" s="12">
        <v>380</v>
      </c>
      <c r="H145" s="72">
        <f t="shared" si="84"/>
        <v>-16.299559471365644</v>
      </c>
      <c r="I145" s="12">
        <v>34</v>
      </c>
      <c r="J145" s="72">
        <f t="shared" si="87"/>
        <v>-44.262295081967217</v>
      </c>
      <c r="K145" s="12">
        <v>176</v>
      </c>
      <c r="L145" s="72">
        <f t="shared" si="88"/>
        <v>-18.894009216589858</v>
      </c>
      <c r="M145" s="12">
        <v>546</v>
      </c>
      <c r="N145" s="72">
        <f t="shared" si="89"/>
        <v>-16.129032258064512</v>
      </c>
      <c r="O145" s="12">
        <v>221</v>
      </c>
      <c r="P145" s="72">
        <f t="shared" si="90"/>
        <v>-27.777777777777779</v>
      </c>
      <c r="Q145" s="12">
        <v>739</v>
      </c>
      <c r="R145" s="72">
        <f t="shared" si="91"/>
        <v>0.54421768707482165</v>
      </c>
      <c r="S145" s="12">
        <v>623</v>
      </c>
      <c r="T145" s="72">
        <f t="shared" si="92"/>
        <v>-17.154255319148938</v>
      </c>
      <c r="U145" s="12">
        <v>134</v>
      </c>
      <c r="V145" s="72">
        <f t="shared" si="93"/>
        <v>11.66666666666667</v>
      </c>
      <c r="W145" s="12"/>
    </row>
    <row r="146" spans="1:26" s="1" customFormat="1" ht="12" customHeight="1">
      <c r="A146" s="6" t="s">
        <v>7</v>
      </c>
      <c r="B146" s="8"/>
      <c r="C146" s="12">
        <f t="shared" si="94"/>
        <v>3312</v>
      </c>
      <c r="D146" s="72">
        <f t="shared" si="85"/>
        <v>-12.933753943217663</v>
      </c>
      <c r="E146" s="12">
        <v>289</v>
      </c>
      <c r="F146" s="72">
        <f t="shared" si="86"/>
        <v>-21.467391304347828</v>
      </c>
      <c r="G146" s="12">
        <v>487</v>
      </c>
      <c r="H146" s="72">
        <f t="shared" si="84"/>
        <v>-13.65248226950354</v>
      </c>
      <c r="I146" s="12">
        <v>35</v>
      </c>
      <c r="J146" s="72">
        <f t="shared" si="87"/>
        <v>39.999999999999993</v>
      </c>
      <c r="K146" s="12">
        <v>197</v>
      </c>
      <c r="L146" s="72">
        <f t="shared" si="88"/>
        <v>48.120300751879697</v>
      </c>
      <c r="M146" s="12">
        <v>636</v>
      </c>
      <c r="N146" s="72">
        <f t="shared" si="89"/>
        <v>-21.287128712871283</v>
      </c>
      <c r="O146" s="12">
        <v>148</v>
      </c>
      <c r="P146" s="72">
        <f t="shared" si="90"/>
        <v>-44.981412639405207</v>
      </c>
      <c r="Q146" s="12">
        <v>768</v>
      </c>
      <c r="R146" s="72">
        <f t="shared" si="91"/>
        <v>6.0773480662983381</v>
      </c>
      <c r="S146" s="12">
        <v>608</v>
      </c>
      <c r="T146" s="72">
        <f t="shared" si="92"/>
        <v>-18.71657754010695</v>
      </c>
      <c r="U146" s="12">
        <v>144</v>
      </c>
      <c r="V146" s="72">
        <f t="shared" si="93"/>
        <v>-12.727272727272732</v>
      </c>
      <c r="W146" s="12"/>
    </row>
    <row r="147" spans="1:26" s="1" customFormat="1" ht="12" customHeight="1">
      <c r="A147" s="6" t="s">
        <v>10</v>
      </c>
      <c r="B147" s="8"/>
      <c r="C147" s="12">
        <f t="shared" si="94"/>
        <v>3728</v>
      </c>
      <c r="D147" s="72">
        <f t="shared" si="85"/>
        <v>6.3926940639269514</v>
      </c>
      <c r="E147" s="12">
        <v>427</v>
      </c>
      <c r="F147" s="72">
        <f t="shared" ref="F147:F153" si="95">(E147/E135-1)*100</f>
        <v>18.282548476454295</v>
      </c>
      <c r="G147" s="12">
        <v>379</v>
      </c>
      <c r="H147" s="72">
        <f t="shared" si="84"/>
        <v>6.460674157303381</v>
      </c>
      <c r="I147" s="12">
        <v>22</v>
      </c>
      <c r="J147" s="72">
        <f t="shared" si="87"/>
        <v>-8.3333333333333375</v>
      </c>
      <c r="K147" s="12">
        <v>198</v>
      </c>
      <c r="L147" s="72">
        <f t="shared" si="88"/>
        <v>27.741935483870961</v>
      </c>
      <c r="M147" s="12">
        <v>688</v>
      </c>
      <c r="N147" s="72">
        <f t="shared" si="89"/>
        <v>26.937269372693716</v>
      </c>
      <c r="O147" s="12">
        <v>262</v>
      </c>
      <c r="P147" s="72">
        <f t="shared" si="90"/>
        <v>-29.569892473118276</v>
      </c>
      <c r="Q147" s="12">
        <v>873</v>
      </c>
      <c r="R147" s="72">
        <f t="shared" si="91"/>
        <v>12.5</v>
      </c>
      <c r="S147" s="12">
        <v>688</v>
      </c>
      <c r="T147" s="72">
        <f t="shared" si="92"/>
        <v>-5.1034482758620658</v>
      </c>
      <c r="U147" s="12">
        <v>191</v>
      </c>
      <c r="V147" s="72">
        <f t="shared" si="93"/>
        <v>-1.0362694300518172</v>
      </c>
      <c r="W147" s="12"/>
    </row>
    <row r="148" spans="1:26" s="1" customFormat="1" ht="12" customHeight="1">
      <c r="A148" s="6" t="s">
        <v>8</v>
      </c>
      <c r="B148" s="8"/>
      <c r="C148" s="12">
        <f t="shared" si="94"/>
        <v>3254</v>
      </c>
      <c r="D148" s="72">
        <f t="shared" ref="D148:D155" si="96">(C148/C136-1)*100</f>
        <v>9.3413978494623748</v>
      </c>
      <c r="E148" s="12">
        <v>300</v>
      </c>
      <c r="F148" s="72">
        <f t="shared" si="95"/>
        <v>4.5296167247386832</v>
      </c>
      <c r="G148" s="12">
        <v>374</v>
      </c>
      <c r="H148" s="72">
        <f t="shared" ref="H148:H155" si="97">(G148/G136-1)*100</f>
        <v>9.6774193548387011</v>
      </c>
      <c r="I148" s="12">
        <v>36</v>
      </c>
      <c r="J148" s="72">
        <f t="shared" ref="J148:J155" si="98">(I148/I136-1)*100</f>
        <v>-2.7027027027026973</v>
      </c>
      <c r="K148" s="12">
        <v>156</v>
      </c>
      <c r="L148" s="72">
        <f t="shared" ref="L148:L155" si="99">(K148/K136-1)*100</f>
        <v>-11.864406779661019</v>
      </c>
      <c r="M148" s="12">
        <v>680</v>
      </c>
      <c r="N148" s="72">
        <f t="shared" ref="N148:N155" si="100">(M148/M136-1)*100</f>
        <v>50.77605321507761</v>
      </c>
      <c r="O148" s="12">
        <v>211</v>
      </c>
      <c r="P148" s="72">
        <f t="shared" ref="P148:P155" si="101">(O148/O136-1)*100</f>
        <v>-16.600790513833996</v>
      </c>
      <c r="Q148" s="12">
        <v>739</v>
      </c>
      <c r="R148" s="72">
        <f t="shared" ref="R148:R155" si="102">(Q148/Q136-1)*100</f>
        <v>12.652439024390238</v>
      </c>
      <c r="S148" s="12">
        <v>590</v>
      </c>
      <c r="T148" s="72">
        <f t="shared" ref="T148:T155" si="103">(S148/S136-1)*100</f>
        <v>-7.0866141732283445</v>
      </c>
      <c r="U148" s="12">
        <v>168</v>
      </c>
      <c r="V148" s="72">
        <f t="shared" ref="V148:V155" si="104">(U148/U136-1)*100</f>
        <v>20.863309352517987</v>
      </c>
      <c r="W148" s="12"/>
      <c r="X148" s="72"/>
      <c r="Y148" s="12"/>
      <c r="Z148" s="72"/>
    </row>
    <row r="149" spans="1:26" s="1" customFormat="1" ht="12" customHeight="1">
      <c r="A149" s="6" t="s">
        <v>9</v>
      </c>
      <c r="B149" s="8"/>
      <c r="C149" s="12">
        <f t="shared" si="94"/>
        <v>2757</v>
      </c>
      <c r="D149" s="72">
        <f t="shared" si="96"/>
        <v>3.3745781777277939</v>
      </c>
      <c r="E149" s="12">
        <v>262</v>
      </c>
      <c r="F149" s="72">
        <f t="shared" si="95"/>
        <v>-10.580204778156999</v>
      </c>
      <c r="G149" s="12">
        <v>346</v>
      </c>
      <c r="H149" s="72">
        <f t="shared" si="97"/>
        <v>77.435897435897431</v>
      </c>
      <c r="I149" s="12">
        <v>28</v>
      </c>
      <c r="J149" s="72">
        <f t="shared" si="98"/>
        <v>33.333333333333329</v>
      </c>
      <c r="K149" s="12">
        <v>157</v>
      </c>
      <c r="L149" s="72">
        <f t="shared" si="99"/>
        <v>76.404494382022477</v>
      </c>
      <c r="M149" s="12">
        <v>512</v>
      </c>
      <c r="N149" s="72">
        <f t="shared" si="100"/>
        <v>-23.238380809595206</v>
      </c>
      <c r="O149" s="12">
        <v>103</v>
      </c>
      <c r="P149" s="72">
        <f t="shared" si="101"/>
        <v>-38.323353293413177</v>
      </c>
      <c r="Q149" s="12">
        <v>617</v>
      </c>
      <c r="R149" s="72">
        <f t="shared" si="102"/>
        <v>6.9324090121317239</v>
      </c>
      <c r="S149" s="12">
        <v>544</v>
      </c>
      <c r="T149" s="72">
        <f t="shared" si="103"/>
        <v>2.8355387523629538</v>
      </c>
      <c r="U149" s="12">
        <v>188</v>
      </c>
      <c r="V149" s="72">
        <f t="shared" si="104"/>
        <v>45.736434108527121</v>
      </c>
      <c r="W149" s="12"/>
    </row>
    <row r="150" spans="1:26" s="1" customFormat="1" ht="12" customHeight="1">
      <c r="A150" s="6" t="s">
        <v>271</v>
      </c>
      <c r="B150" s="8"/>
      <c r="C150" s="12">
        <f t="shared" si="94"/>
        <v>4036</v>
      </c>
      <c r="D150" s="72">
        <f t="shared" si="96"/>
        <v>4.451345755693592</v>
      </c>
      <c r="E150" s="12">
        <v>413</v>
      </c>
      <c r="F150" s="72">
        <f t="shared" si="95"/>
        <v>0.97799511002445438</v>
      </c>
      <c r="G150" s="12">
        <v>469</v>
      </c>
      <c r="H150" s="72">
        <f t="shared" si="97"/>
        <v>11.137440758293838</v>
      </c>
      <c r="I150" s="12">
        <v>56</v>
      </c>
      <c r="J150" s="72">
        <f t="shared" si="98"/>
        <v>33.333333333333329</v>
      </c>
      <c r="K150" s="12">
        <v>199</v>
      </c>
      <c r="L150" s="72">
        <f t="shared" si="99"/>
        <v>-2.9268292682926855</v>
      </c>
      <c r="M150" s="12">
        <v>630</v>
      </c>
      <c r="N150" s="72">
        <f t="shared" si="100"/>
        <v>-10.638297872340431</v>
      </c>
      <c r="O150" s="12">
        <v>257</v>
      </c>
      <c r="P150" s="72">
        <f t="shared" si="101"/>
        <v>4.8979591836734615</v>
      </c>
      <c r="Q150" s="12">
        <v>969</v>
      </c>
      <c r="R150" s="72">
        <f t="shared" si="102"/>
        <v>10.490307867730909</v>
      </c>
      <c r="S150" s="12">
        <v>762</v>
      </c>
      <c r="T150" s="72">
        <f t="shared" si="103"/>
        <v>0.39525691699604515</v>
      </c>
      <c r="U150" s="12">
        <v>281</v>
      </c>
      <c r="V150" s="72">
        <f t="shared" si="104"/>
        <v>40.5</v>
      </c>
      <c r="W150" s="12"/>
    </row>
    <row r="151" spans="1:26" s="1" customFormat="1" ht="12" customHeight="1">
      <c r="A151" s="6" t="s">
        <v>0</v>
      </c>
      <c r="B151" s="8"/>
      <c r="C151" s="12">
        <f t="shared" si="94"/>
        <v>3764</v>
      </c>
      <c r="D151" s="72">
        <f t="shared" si="96"/>
        <v>-4.4184865413915642</v>
      </c>
      <c r="E151" s="12">
        <v>301</v>
      </c>
      <c r="F151" s="72">
        <f t="shared" si="95"/>
        <v>-6.230529595015577</v>
      </c>
      <c r="G151" s="12">
        <v>524</v>
      </c>
      <c r="H151" s="72">
        <f t="shared" si="97"/>
        <v>20.459770114942533</v>
      </c>
      <c r="I151" s="12">
        <v>47</v>
      </c>
      <c r="J151" s="72">
        <f t="shared" si="98"/>
        <v>27.027027027027017</v>
      </c>
      <c r="K151" s="12">
        <v>170</v>
      </c>
      <c r="L151" s="72">
        <f t="shared" si="99"/>
        <v>-13.265306122448983</v>
      </c>
      <c r="M151" s="12">
        <v>670</v>
      </c>
      <c r="N151" s="72">
        <f t="shared" si="100"/>
        <v>2.2900763358778553</v>
      </c>
      <c r="O151" s="12">
        <v>233</v>
      </c>
      <c r="P151" s="72">
        <f t="shared" si="101"/>
        <v>-18.245614035087719</v>
      </c>
      <c r="Q151" s="12">
        <v>892</v>
      </c>
      <c r="R151" s="72">
        <f t="shared" si="102"/>
        <v>-0.66815144766146917</v>
      </c>
      <c r="S151" s="12">
        <v>658</v>
      </c>
      <c r="T151" s="72">
        <f t="shared" si="103"/>
        <v>-13.986928104575158</v>
      </c>
      <c r="U151" s="12">
        <v>269</v>
      </c>
      <c r="V151" s="72">
        <f t="shared" si="104"/>
        <v>-22.25433526011561</v>
      </c>
      <c r="W151" s="12"/>
    </row>
    <row r="152" spans="1:26" s="1" customFormat="1" ht="12" customHeight="1">
      <c r="A152" s="6" t="s">
        <v>1</v>
      </c>
      <c r="B152" s="8"/>
      <c r="C152" s="12">
        <f t="shared" ref="C152:C157" si="105">SUM(E152,G152,I152,K152,M152,O152,Q152,S152,U152)</f>
        <v>3327</v>
      </c>
      <c r="D152" s="72">
        <f t="shared" si="96"/>
        <v>-8.5235083860324412</v>
      </c>
      <c r="E152" s="12">
        <v>276</v>
      </c>
      <c r="F152" s="72">
        <f t="shared" si="95"/>
        <v>-17.611940298507466</v>
      </c>
      <c r="G152" s="12">
        <v>353</v>
      </c>
      <c r="H152" s="72">
        <f t="shared" si="97"/>
        <v>4.4378698224851965</v>
      </c>
      <c r="I152" s="12">
        <v>27</v>
      </c>
      <c r="J152" s="72">
        <f t="shared" si="98"/>
        <v>-18.181818181818176</v>
      </c>
      <c r="K152" s="12">
        <v>167</v>
      </c>
      <c r="L152" s="72">
        <f t="shared" si="99"/>
        <v>-13.020833333333337</v>
      </c>
      <c r="M152" s="12">
        <v>492</v>
      </c>
      <c r="N152" s="72">
        <f t="shared" si="100"/>
        <v>-32.231404958677686</v>
      </c>
      <c r="O152" s="12">
        <v>215</v>
      </c>
      <c r="P152" s="72">
        <f t="shared" si="101"/>
        <v>-7.3275862068965525</v>
      </c>
      <c r="Q152" s="12">
        <v>801</v>
      </c>
      <c r="R152" s="72">
        <f t="shared" si="102"/>
        <v>7.6612903225806495</v>
      </c>
      <c r="S152" s="12">
        <v>814</v>
      </c>
      <c r="T152" s="72">
        <f t="shared" si="103"/>
        <v>1.2437810945273631</v>
      </c>
      <c r="U152" s="12">
        <v>182</v>
      </c>
      <c r="V152" s="72">
        <f t="shared" si="104"/>
        <v>-21.888412017167379</v>
      </c>
      <c r="W152" s="12"/>
      <c r="X152" s="72"/>
      <c r="Y152" s="12"/>
      <c r="Z152" s="72"/>
    </row>
    <row r="153" spans="1:26" s="1" customFormat="1" ht="19.5" customHeight="1">
      <c r="A153" s="6" t="s">
        <v>294</v>
      </c>
      <c r="B153" s="8"/>
      <c r="C153" s="12">
        <f t="shared" si="105"/>
        <v>3666</v>
      </c>
      <c r="D153" s="72">
        <f t="shared" si="96"/>
        <v>8.5257548845470765</v>
      </c>
      <c r="E153" s="12">
        <v>389</v>
      </c>
      <c r="F153" s="72">
        <f t="shared" si="95"/>
        <v>45.149253731343286</v>
      </c>
      <c r="G153" s="12">
        <v>410</v>
      </c>
      <c r="H153" s="72">
        <f t="shared" si="97"/>
        <v>13.573407202216071</v>
      </c>
      <c r="I153" s="12">
        <v>49</v>
      </c>
      <c r="J153" s="72">
        <f t="shared" si="98"/>
        <v>53.125</v>
      </c>
      <c r="K153" s="12">
        <v>218</v>
      </c>
      <c r="L153" s="72">
        <f t="shared" si="99"/>
        <v>26.744186046511629</v>
      </c>
      <c r="M153" s="12">
        <v>574</v>
      </c>
      <c r="N153" s="72">
        <f t="shared" si="100"/>
        <v>14.342629482071722</v>
      </c>
      <c r="O153" s="12">
        <v>284</v>
      </c>
      <c r="P153" s="72">
        <f t="shared" si="101"/>
        <v>-12.074303405572751</v>
      </c>
      <c r="Q153" s="12">
        <v>891</v>
      </c>
      <c r="R153" s="72">
        <f t="shared" si="102"/>
        <v>6.9627851140456221</v>
      </c>
      <c r="S153" s="12">
        <v>663</v>
      </c>
      <c r="T153" s="72">
        <f t="shared" si="103"/>
        <v>-9.549795361527968</v>
      </c>
      <c r="U153" s="12">
        <v>188</v>
      </c>
      <c r="V153" s="72">
        <f t="shared" si="104"/>
        <v>22.077922077922075</v>
      </c>
      <c r="W153" s="12"/>
    </row>
    <row r="154" spans="1:26" s="1" customFormat="1" ht="12" customHeight="1">
      <c r="A154" s="6" t="s">
        <v>3</v>
      </c>
      <c r="B154" s="8"/>
      <c r="C154" s="12">
        <f t="shared" si="105"/>
        <v>2977</v>
      </c>
      <c r="D154" s="72">
        <f t="shared" si="96"/>
        <v>-1.5216672179953705</v>
      </c>
      <c r="E154" s="12">
        <v>252</v>
      </c>
      <c r="F154" s="72">
        <f t="shared" ref="F154:F159" si="106">(E154/E142-1)*100</f>
        <v>-9.0252707581227387</v>
      </c>
      <c r="G154" s="12">
        <v>343</v>
      </c>
      <c r="H154" s="72">
        <f t="shared" si="97"/>
        <v>0.88235294117646745</v>
      </c>
      <c r="I154" s="12">
        <v>14</v>
      </c>
      <c r="J154" s="72">
        <f t="shared" si="98"/>
        <v>-67.441860465116278</v>
      </c>
      <c r="K154" s="12">
        <v>139</v>
      </c>
      <c r="L154" s="72">
        <f t="shared" si="99"/>
        <v>-18.71345029239766</v>
      </c>
      <c r="M154" s="12">
        <v>549</v>
      </c>
      <c r="N154" s="72">
        <f t="shared" si="100"/>
        <v>7.0175438596491224</v>
      </c>
      <c r="O154" s="12">
        <v>255</v>
      </c>
      <c r="P154" s="72">
        <f t="shared" si="101"/>
        <v>14.864864864864868</v>
      </c>
      <c r="Q154" s="12">
        <v>695</v>
      </c>
      <c r="R154" s="72">
        <f t="shared" si="102"/>
        <v>1.6081871345029253</v>
      </c>
      <c r="S154" s="12">
        <v>597</v>
      </c>
      <c r="T154" s="72">
        <f t="shared" si="103"/>
        <v>-7.2981366459627388</v>
      </c>
      <c r="U154" s="12">
        <v>133</v>
      </c>
      <c r="V154" s="72">
        <f t="shared" si="104"/>
        <v>3.1007751937984551</v>
      </c>
      <c r="W154" s="12"/>
    </row>
    <row r="155" spans="1:26" s="1" customFormat="1" ht="12" customHeight="1">
      <c r="A155" s="6" t="s">
        <v>4</v>
      </c>
      <c r="B155" s="8"/>
      <c r="C155" s="12">
        <f t="shared" si="105"/>
        <v>3555</v>
      </c>
      <c r="D155" s="72">
        <f t="shared" si="96"/>
        <v>13.505747126436773</v>
      </c>
      <c r="E155" s="12">
        <v>297</v>
      </c>
      <c r="F155" s="72">
        <f t="shared" si="106"/>
        <v>2.7681660899653959</v>
      </c>
      <c r="G155" s="12">
        <v>424</v>
      </c>
      <c r="H155" s="72">
        <f t="shared" si="97"/>
        <v>10.416666666666675</v>
      </c>
      <c r="I155" s="12">
        <v>33</v>
      </c>
      <c r="J155" s="72">
        <f t="shared" si="98"/>
        <v>-23.255813953488371</v>
      </c>
      <c r="K155" s="12">
        <v>184</v>
      </c>
      <c r="L155" s="72">
        <f t="shared" si="99"/>
        <v>21.85430463576159</v>
      </c>
      <c r="M155" s="12">
        <v>619</v>
      </c>
      <c r="N155" s="72">
        <f t="shared" si="100"/>
        <v>-5.927051671732519</v>
      </c>
      <c r="O155" s="12">
        <v>181</v>
      </c>
      <c r="P155" s="72">
        <f t="shared" si="101"/>
        <v>30.215827338129486</v>
      </c>
      <c r="Q155" s="12">
        <v>894</v>
      </c>
      <c r="R155" s="72">
        <f t="shared" si="102"/>
        <v>30.320699708454811</v>
      </c>
      <c r="S155" s="12">
        <v>720</v>
      </c>
      <c r="T155" s="72">
        <f t="shared" si="103"/>
        <v>10.769230769230775</v>
      </c>
      <c r="U155" s="12">
        <v>203</v>
      </c>
      <c r="V155" s="72">
        <f t="shared" si="104"/>
        <v>53.787878787878782</v>
      </c>
      <c r="W155" s="12"/>
    </row>
    <row r="156" spans="1:26" s="1" customFormat="1" ht="12" customHeight="1">
      <c r="A156" s="6" t="s">
        <v>5</v>
      </c>
      <c r="B156" s="8"/>
      <c r="C156" s="12">
        <f t="shared" si="105"/>
        <v>3853</v>
      </c>
      <c r="D156" s="72">
        <f t="shared" ref="D156:D162" si="107">(C156/C144-1)*100</f>
        <v>6.1140181768107871</v>
      </c>
      <c r="E156" s="12">
        <v>437</v>
      </c>
      <c r="F156" s="72">
        <f t="shared" si="106"/>
        <v>13.212435233160624</v>
      </c>
      <c r="G156" s="12">
        <v>441</v>
      </c>
      <c r="H156" s="72">
        <f t="shared" ref="H156:H162" si="108">(G156/G144-1)*100</f>
        <v>5.5023923444976086</v>
      </c>
      <c r="I156" s="12">
        <v>57</v>
      </c>
      <c r="J156" s="72">
        <f t="shared" ref="J156:J162" si="109">(I156/I144-1)*100</f>
        <v>127.99999999999999</v>
      </c>
      <c r="K156" s="12">
        <v>182</v>
      </c>
      <c r="L156" s="72">
        <f t="shared" ref="L156:L162" si="110">(K156/K144-1)*100</f>
        <v>29.078014184397173</v>
      </c>
      <c r="M156" s="12">
        <v>604</v>
      </c>
      <c r="N156" s="72">
        <f t="shared" ref="N156:N162" si="111">(M156/M144-1)*100</f>
        <v>0</v>
      </c>
      <c r="O156" s="12">
        <v>245</v>
      </c>
      <c r="P156" s="72">
        <f t="shared" ref="P156:P162" si="112">(O156/O144-1)*100</f>
        <v>5.1502145922746712</v>
      </c>
      <c r="Q156" s="12">
        <v>957</v>
      </c>
      <c r="R156" s="72">
        <f t="shared" ref="R156:R162" si="113">(Q156/Q144-1)*100</f>
        <v>10.892236384704512</v>
      </c>
      <c r="S156" s="12">
        <v>745</v>
      </c>
      <c r="T156" s="72">
        <f t="shared" ref="T156:T162" si="114">(S156/S144-1)*100</f>
        <v>-0.40106951871657914</v>
      </c>
      <c r="U156" s="12">
        <v>185</v>
      </c>
      <c r="V156" s="72">
        <f t="shared" ref="V156:V162" si="115">(U156/U144-1)*100</f>
        <v>-13.145539906103288</v>
      </c>
      <c r="W156" s="12"/>
    </row>
    <row r="157" spans="1:26" s="1" customFormat="1" ht="12" customHeight="1">
      <c r="A157" s="6" t="s">
        <v>6</v>
      </c>
      <c r="B157" s="8"/>
      <c r="C157" s="12">
        <f t="shared" si="105"/>
        <v>2939</v>
      </c>
      <c r="D157" s="72">
        <f t="shared" si="107"/>
        <v>-5.7710804745110593</v>
      </c>
      <c r="E157" s="12">
        <v>230</v>
      </c>
      <c r="F157" s="72">
        <f t="shared" si="106"/>
        <v>-13.533834586466165</v>
      </c>
      <c r="G157" s="12">
        <v>445</v>
      </c>
      <c r="H157" s="72">
        <f t="shared" si="108"/>
        <v>17.105263157894733</v>
      </c>
      <c r="I157" s="12">
        <v>20</v>
      </c>
      <c r="J157" s="72">
        <f t="shared" si="109"/>
        <v>-41.17647058823529</v>
      </c>
      <c r="K157" s="12">
        <v>115</v>
      </c>
      <c r="L157" s="72">
        <f t="shared" si="110"/>
        <v>-34.659090909090907</v>
      </c>
      <c r="M157" s="12">
        <v>471</v>
      </c>
      <c r="N157" s="72">
        <f t="shared" si="111"/>
        <v>-13.736263736263732</v>
      </c>
      <c r="O157" s="12">
        <v>223</v>
      </c>
      <c r="P157" s="72">
        <f t="shared" si="112"/>
        <v>0.90497737556560764</v>
      </c>
      <c r="Q157" s="12">
        <v>746</v>
      </c>
      <c r="R157" s="72">
        <f t="shared" si="113"/>
        <v>0.94722598105547728</v>
      </c>
      <c r="S157" s="12">
        <v>571</v>
      </c>
      <c r="T157" s="72">
        <f t="shared" si="114"/>
        <v>-8.3467094703049796</v>
      </c>
      <c r="U157" s="12">
        <v>118</v>
      </c>
      <c r="V157" s="72">
        <f t="shared" si="115"/>
        <v>-11.940298507462687</v>
      </c>
      <c r="W157" s="12"/>
    </row>
    <row r="158" spans="1:26" s="1" customFormat="1" ht="12" customHeight="1">
      <c r="A158" s="6" t="s">
        <v>7</v>
      </c>
      <c r="B158" s="8"/>
      <c r="C158" s="12">
        <f t="shared" ref="C158:C165" si="116">SUM(E158,G158,I158,K158,M158,O158,Q158,S158,U158)</f>
        <v>3705</v>
      </c>
      <c r="D158" s="72">
        <f t="shared" si="107"/>
        <v>11.865942028985499</v>
      </c>
      <c r="E158" s="12">
        <v>340</v>
      </c>
      <c r="F158" s="72">
        <f t="shared" si="106"/>
        <v>17.647058823529417</v>
      </c>
      <c r="G158" s="12">
        <v>452</v>
      </c>
      <c r="H158" s="72">
        <f t="shared" si="108"/>
        <v>-7.186858316221767</v>
      </c>
      <c r="I158" s="12">
        <v>30</v>
      </c>
      <c r="J158" s="72">
        <f t="shared" si="109"/>
        <v>-14.28571428571429</v>
      </c>
      <c r="K158" s="12">
        <v>176</v>
      </c>
      <c r="L158" s="72">
        <f t="shared" si="110"/>
        <v>-10.659898477157359</v>
      </c>
      <c r="M158" s="12">
        <v>608</v>
      </c>
      <c r="N158" s="72">
        <f t="shared" si="111"/>
        <v>-4.4025157232704393</v>
      </c>
      <c r="O158" s="12">
        <v>215</v>
      </c>
      <c r="P158" s="72">
        <f t="shared" si="112"/>
        <v>45.27027027027026</v>
      </c>
      <c r="Q158" s="12">
        <v>942</v>
      </c>
      <c r="R158" s="72">
        <f t="shared" si="113"/>
        <v>22.65625</v>
      </c>
      <c r="S158" s="12">
        <v>750</v>
      </c>
      <c r="T158" s="72">
        <f t="shared" si="114"/>
        <v>23.355263157894733</v>
      </c>
      <c r="U158" s="12">
        <v>192</v>
      </c>
      <c r="V158" s="72">
        <f t="shared" si="115"/>
        <v>33.333333333333329</v>
      </c>
      <c r="W158" s="12"/>
    </row>
    <row r="159" spans="1:26" s="1" customFormat="1" ht="12" customHeight="1">
      <c r="A159" s="6" t="s">
        <v>10</v>
      </c>
      <c r="B159" s="8"/>
      <c r="C159" s="12">
        <f t="shared" si="116"/>
        <v>4028</v>
      </c>
      <c r="D159" s="72">
        <f t="shared" si="107"/>
        <v>8.0472103004291853</v>
      </c>
      <c r="E159" s="12">
        <v>469</v>
      </c>
      <c r="F159" s="72">
        <f t="shared" si="106"/>
        <v>9.8360655737705027</v>
      </c>
      <c r="G159" s="12">
        <v>389</v>
      </c>
      <c r="H159" s="72">
        <f t="shared" si="108"/>
        <v>2.638522427440626</v>
      </c>
      <c r="I159" s="12">
        <v>23</v>
      </c>
      <c r="J159" s="72">
        <f t="shared" si="109"/>
        <v>4.5454545454545414</v>
      </c>
      <c r="K159" s="12">
        <v>174</v>
      </c>
      <c r="L159" s="72">
        <f t="shared" si="110"/>
        <v>-12.121212121212121</v>
      </c>
      <c r="M159" s="12">
        <v>585</v>
      </c>
      <c r="N159" s="72">
        <f t="shared" si="111"/>
        <v>-14.970930232558144</v>
      </c>
      <c r="O159" s="12">
        <v>324</v>
      </c>
      <c r="P159" s="72">
        <f t="shared" si="112"/>
        <v>23.664122137404586</v>
      </c>
      <c r="Q159" s="12">
        <v>1142</v>
      </c>
      <c r="R159" s="72">
        <f t="shared" si="113"/>
        <v>30.813287514318443</v>
      </c>
      <c r="S159" s="12">
        <v>709</v>
      </c>
      <c r="T159" s="72">
        <f t="shared" si="114"/>
        <v>3.0523255813953432</v>
      </c>
      <c r="U159" s="12">
        <v>213</v>
      </c>
      <c r="V159" s="72">
        <f t="shared" si="115"/>
        <v>11.518324607329845</v>
      </c>
      <c r="W159" s="12"/>
    </row>
    <row r="160" spans="1:26" s="1" customFormat="1" ht="12" customHeight="1">
      <c r="A160" s="6" t="s">
        <v>8</v>
      </c>
      <c r="B160" s="8"/>
      <c r="C160" s="12">
        <f t="shared" si="116"/>
        <v>2910</v>
      </c>
      <c r="D160" s="72">
        <f t="shared" si="107"/>
        <v>-10.571604179471416</v>
      </c>
      <c r="E160" s="12">
        <v>304</v>
      </c>
      <c r="F160" s="72">
        <f t="shared" ref="F160:F178" si="117">(E160/E148-1)*100</f>
        <v>1.3333333333333419</v>
      </c>
      <c r="G160" s="12">
        <v>366</v>
      </c>
      <c r="H160" s="72">
        <f t="shared" si="108"/>
        <v>-2.1390374331550777</v>
      </c>
      <c r="I160" s="12">
        <v>19</v>
      </c>
      <c r="J160" s="72">
        <f t="shared" si="109"/>
        <v>-47.222222222222221</v>
      </c>
      <c r="K160" s="12">
        <v>133</v>
      </c>
      <c r="L160" s="72">
        <f t="shared" si="110"/>
        <v>-14.743589743589746</v>
      </c>
      <c r="M160" s="12">
        <v>574</v>
      </c>
      <c r="N160" s="72">
        <f t="shared" si="111"/>
        <v>-15.588235294117647</v>
      </c>
      <c r="O160" s="12">
        <v>184</v>
      </c>
      <c r="P160" s="72">
        <f t="shared" si="112"/>
        <v>-12.796208530805686</v>
      </c>
      <c r="Q160" s="12">
        <v>668</v>
      </c>
      <c r="R160" s="72">
        <f t="shared" si="113"/>
        <v>-9.6075778078484433</v>
      </c>
      <c r="S160" s="12">
        <v>573</v>
      </c>
      <c r="T160" s="72">
        <f t="shared" si="114"/>
        <v>-2.8813559322033888</v>
      </c>
      <c r="U160" s="12">
        <v>89</v>
      </c>
      <c r="V160" s="72">
        <f t="shared" si="115"/>
        <v>-47.023809523809526</v>
      </c>
      <c r="W160" s="12"/>
      <c r="X160" s="72"/>
      <c r="Y160" s="12"/>
      <c r="Z160" s="72"/>
    </row>
    <row r="161" spans="1:26" s="1" customFormat="1" ht="12" customHeight="1">
      <c r="A161" s="6" t="s">
        <v>9</v>
      </c>
      <c r="B161" s="8"/>
      <c r="C161" s="12">
        <f t="shared" si="116"/>
        <v>3153</v>
      </c>
      <c r="D161" s="72">
        <f t="shared" si="107"/>
        <v>14.363438520130579</v>
      </c>
      <c r="E161" s="12">
        <v>256</v>
      </c>
      <c r="F161" s="72">
        <f t="shared" si="117"/>
        <v>-2.2900763358778664</v>
      </c>
      <c r="G161" s="12">
        <v>410</v>
      </c>
      <c r="H161" s="72">
        <f t="shared" si="108"/>
        <v>18.497109826589586</v>
      </c>
      <c r="I161" s="12">
        <v>31</v>
      </c>
      <c r="J161" s="72">
        <f t="shared" si="109"/>
        <v>10.714285714285721</v>
      </c>
      <c r="K161" s="12">
        <v>127</v>
      </c>
      <c r="L161" s="72">
        <f t="shared" si="110"/>
        <v>-19.108280254777064</v>
      </c>
      <c r="M161" s="12">
        <v>529</v>
      </c>
      <c r="N161" s="72">
        <f t="shared" si="111"/>
        <v>3.3203125</v>
      </c>
      <c r="O161" s="12">
        <v>192</v>
      </c>
      <c r="P161" s="72">
        <f t="shared" si="112"/>
        <v>86.407766990291265</v>
      </c>
      <c r="Q161" s="12">
        <v>803</v>
      </c>
      <c r="R161" s="72">
        <f t="shared" si="113"/>
        <v>30.145867098865487</v>
      </c>
      <c r="S161" s="12">
        <v>633</v>
      </c>
      <c r="T161" s="72">
        <f t="shared" si="114"/>
        <v>16.360294117647058</v>
      </c>
      <c r="U161" s="12">
        <v>172</v>
      </c>
      <c r="V161" s="72">
        <f t="shared" si="115"/>
        <v>-8.5106382978723421</v>
      </c>
      <c r="W161" s="12"/>
    </row>
    <row r="162" spans="1:26" s="1" customFormat="1" ht="12" customHeight="1">
      <c r="A162" s="6" t="s">
        <v>300</v>
      </c>
      <c r="B162" s="8"/>
      <c r="C162" s="12">
        <f t="shared" si="116"/>
        <v>4660</v>
      </c>
      <c r="D162" s="72">
        <f t="shared" si="107"/>
        <v>15.460852329038644</v>
      </c>
      <c r="E162" s="12">
        <v>391</v>
      </c>
      <c r="F162" s="72">
        <f t="shared" si="117"/>
        <v>-5.3268765133171918</v>
      </c>
      <c r="G162" s="12">
        <v>591</v>
      </c>
      <c r="H162" s="72">
        <f t="shared" si="108"/>
        <v>26.01279317697227</v>
      </c>
      <c r="I162" s="12">
        <v>55</v>
      </c>
      <c r="J162" s="72">
        <f t="shared" si="109"/>
        <v>-1.7857142857142905</v>
      </c>
      <c r="K162" s="12">
        <v>206</v>
      </c>
      <c r="L162" s="72">
        <f t="shared" si="110"/>
        <v>3.5175879396984966</v>
      </c>
      <c r="M162" s="12">
        <v>666</v>
      </c>
      <c r="N162" s="72">
        <f t="shared" si="111"/>
        <v>5.7142857142857162</v>
      </c>
      <c r="O162" s="12">
        <v>348</v>
      </c>
      <c r="P162" s="72">
        <f t="shared" si="112"/>
        <v>35.408560311284056</v>
      </c>
      <c r="Q162" s="12">
        <v>1282</v>
      </c>
      <c r="R162" s="72">
        <f t="shared" si="113"/>
        <v>32.301341589267295</v>
      </c>
      <c r="S162" s="12">
        <v>838</v>
      </c>
      <c r="T162" s="72">
        <f t="shared" si="114"/>
        <v>9.9737532808398921</v>
      </c>
      <c r="U162" s="12">
        <v>283</v>
      </c>
      <c r="V162" s="72">
        <f t="shared" si="115"/>
        <v>0.71174377224199059</v>
      </c>
      <c r="W162" s="12"/>
    </row>
    <row r="163" spans="1:26" s="1" customFormat="1" ht="12" customHeight="1">
      <c r="A163" s="6" t="s">
        <v>0</v>
      </c>
      <c r="B163" s="8"/>
      <c r="C163" s="12">
        <f t="shared" si="116"/>
        <v>3807</v>
      </c>
      <c r="D163" s="72">
        <f t="shared" ref="D163:D178" si="118">(C163/C151-1)*100</f>
        <v>1.1424017003188069</v>
      </c>
      <c r="E163" s="12">
        <v>339</v>
      </c>
      <c r="F163" s="72">
        <f t="shared" si="117"/>
        <v>12.624584717607966</v>
      </c>
      <c r="G163" s="12">
        <v>448</v>
      </c>
      <c r="H163" s="72">
        <f t="shared" ref="H163:H178" si="119">(G163/G151-1)*100</f>
        <v>-14.503816793893131</v>
      </c>
      <c r="I163" s="12">
        <v>22</v>
      </c>
      <c r="J163" s="72">
        <f t="shared" ref="J163:J178" si="120">(I163/I151-1)*100</f>
        <v>-53.191489361702125</v>
      </c>
      <c r="K163" s="12">
        <v>147</v>
      </c>
      <c r="L163" s="72">
        <f t="shared" ref="L163:L178" si="121">(K163/K151-1)*100</f>
        <v>-13.529411764705879</v>
      </c>
      <c r="M163" s="12">
        <v>742</v>
      </c>
      <c r="N163" s="72">
        <f t="shared" ref="N163:N178" si="122">(M163/M151-1)*100</f>
        <v>10.746268656716417</v>
      </c>
      <c r="O163" s="12">
        <v>240</v>
      </c>
      <c r="P163" s="72">
        <f t="shared" ref="P163:P178" si="123">(O163/O151-1)*100</f>
        <v>3.0042918454935563</v>
      </c>
      <c r="Q163" s="12">
        <v>765</v>
      </c>
      <c r="R163" s="72">
        <f t="shared" ref="R163:R178" si="124">(Q163/Q151-1)*100</f>
        <v>-14.23766816143498</v>
      </c>
      <c r="S163" s="12">
        <v>898</v>
      </c>
      <c r="T163" s="72">
        <f t="shared" ref="T163:T170" si="125">(S163/S151-1)*100</f>
        <v>36.474164133738604</v>
      </c>
      <c r="U163" s="12">
        <v>206</v>
      </c>
      <c r="V163" s="72">
        <f t="shared" ref="V163:V178" si="126">(U163/U151-1)*100</f>
        <v>-23.420074349442377</v>
      </c>
      <c r="W163" s="12"/>
    </row>
    <row r="164" spans="1:26" s="1" customFormat="1" ht="12" customHeight="1">
      <c r="A164" s="6" t="s">
        <v>1</v>
      </c>
      <c r="B164" s="8"/>
      <c r="C164" s="12">
        <f t="shared" si="116"/>
        <v>3614</v>
      </c>
      <c r="D164" s="72">
        <f t="shared" si="118"/>
        <v>8.6263901412684021</v>
      </c>
      <c r="E164" s="12">
        <v>255</v>
      </c>
      <c r="F164" s="72">
        <f t="shared" si="117"/>
        <v>-7.608695652173914</v>
      </c>
      <c r="G164" s="12">
        <v>429</v>
      </c>
      <c r="H164" s="72">
        <f t="shared" si="119"/>
        <v>21.52974504249292</v>
      </c>
      <c r="I164" s="12">
        <v>22</v>
      </c>
      <c r="J164" s="72">
        <f t="shared" si="120"/>
        <v>-18.518518518518523</v>
      </c>
      <c r="K164" s="12">
        <v>170</v>
      </c>
      <c r="L164" s="72">
        <f t="shared" si="121"/>
        <v>1.7964071856287456</v>
      </c>
      <c r="M164" s="12">
        <v>650</v>
      </c>
      <c r="N164" s="72">
        <f t="shared" si="122"/>
        <v>32.113821138211371</v>
      </c>
      <c r="O164" s="12">
        <v>245</v>
      </c>
      <c r="P164" s="72">
        <f t="shared" si="123"/>
        <v>13.953488372093027</v>
      </c>
      <c r="Q164" s="12">
        <v>826</v>
      </c>
      <c r="R164" s="72">
        <f t="shared" si="124"/>
        <v>3.1210986267166119</v>
      </c>
      <c r="S164" s="12">
        <v>792</v>
      </c>
      <c r="T164" s="72">
        <f t="shared" si="125"/>
        <v>-2.7027027027026973</v>
      </c>
      <c r="U164" s="12">
        <v>225</v>
      </c>
      <c r="V164" s="72">
        <f t="shared" si="126"/>
        <v>23.626373626373631</v>
      </c>
      <c r="W164" s="12"/>
      <c r="X164" s="72"/>
      <c r="Y164" s="12"/>
      <c r="Z164" s="72"/>
    </row>
    <row r="165" spans="1:26" s="1" customFormat="1" ht="19.5" customHeight="1">
      <c r="A165" s="6" t="s">
        <v>301</v>
      </c>
      <c r="B165" s="8"/>
      <c r="C165" s="12">
        <f t="shared" si="116"/>
        <v>4002</v>
      </c>
      <c r="D165" s="72">
        <f t="shared" si="118"/>
        <v>9.1653027823240585</v>
      </c>
      <c r="E165" s="12">
        <v>398</v>
      </c>
      <c r="F165" s="72">
        <f t="shared" si="117"/>
        <v>2.3136246786632286</v>
      </c>
      <c r="G165" s="12">
        <v>350</v>
      </c>
      <c r="H165" s="72">
        <f t="shared" si="119"/>
        <v>-14.634146341463417</v>
      </c>
      <c r="I165" s="12">
        <v>31</v>
      </c>
      <c r="J165" s="72">
        <f t="shared" si="120"/>
        <v>-36.734693877551017</v>
      </c>
      <c r="K165" s="12">
        <v>201</v>
      </c>
      <c r="L165" s="72">
        <f t="shared" si="121"/>
        <v>-7.7981651376146761</v>
      </c>
      <c r="M165" s="12">
        <v>539</v>
      </c>
      <c r="N165" s="72">
        <f t="shared" si="122"/>
        <v>-6.0975609756097615</v>
      </c>
      <c r="O165" s="12">
        <v>403</v>
      </c>
      <c r="P165" s="72">
        <f t="shared" si="123"/>
        <v>41.901408450704224</v>
      </c>
      <c r="Q165" s="12">
        <v>1096</v>
      </c>
      <c r="R165" s="72">
        <f t="shared" si="124"/>
        <v>23.007856341189669</v>
      </c>
      <c r="S165" s="12">
        <v>772</v>
      </c>
      <c r="T165" s="72">
        <f t="shared" si="125"/>
        <v>16.440422322775273</v>
      </c>
      <c r="U165" s="12">
        <v>212</v>
      </c>
      <c r="V165" s="72">
        <f t="shared" si="126"/>
        <v>12.765957446808507</v>
      </c>
      <c r="W165" s="12"/>
    </row>
    <row r="166" spans="1:26" s="1" customFormat="1" ht="12" customHeight="1">
      <c r="A166" s="6" t="s">
        <v>3</v>
      </c>
      <c r="B166" s="8"/>
      <c r="C166" s="12">
        <f t="shared" ref="C166:C179" si="127">SUM(E166,G166,I166,K166,M166,O166,Q166,S166,U166)</f>
        <v>3189</v>
      </c>
      <c r="D166" s="72">
        <f t="shared" si="118"/>
        <v>7.1212630164595225</v>
      </c>
      <c r="E166" s="12">
        <v>253</v>
      </c>
      <c r="F166" s="72">
        <f t="shared" si="117"/>
        <v>0.39682539682539542</v>
      </c>
      <c r="G166" s="12">
        <v>347</v>
      </c>
      <c r="H166" s="72">
        <f t="shared" si="119"/>
        <v>1.1661807580174877</v>
      </c>
      <c r="I166" s="12">
        <v>13</v>
      </c>
      <c r="J166" s="72">
        <f t="shared" si="120"/>
        <v>-7.1428571428571397</v>
      </c>
      <c r="K166" s="12">
        <v>137</v>
      </c>
      <c r="L166" s="72">
        <f t="shared" si="121"/>
        <v>-1.4388489208633115</v>
      </c>
      <c r="M166" s="12">
        <v>681</v>
      </c>
      <c r="N166" s="72">
        <f t="shared" si="122"/>
        <v>24.043715846994541</v>
      </c>
      <c r="O166" s="12">
        <v>244</v>
      </c>
      <c r="P166" s="72">
        <f t="shared" si="123"/>
        <v>-4.3137254901960738</v>
      </c>
      <c r="Q166" s="12">
        <v>763</v>
      </c>
      <c r="R166" s="72">
        <f t="shared" si="124"/>
        <v>9.7841726618705049</v>
      </c>
      <c r="S166" s="12">
        <v>623</v>
      </c>
      <c r="T166" s="72">
        <f t="shared" si="125"/>
        <v>4.3551088777219471</v>
      </c>
      <c r="U166" s="12">
        <v>128</v>
      </c>
      <c r="V166" s="72">
        <f t="shared" si="126"/>
        <v>-3.7593984962406068</v>
      </c>
      <c r="W166" s="12"/>
    </row>
    <row r="167" spans="1:26" s="1" customFormat="1" ht="12" customHeight="1">
      <c r="A167" s="6" t="s">
        <v>4</v>
      </c>
      <c r="B167" s="8"/>
      <c r="C167" s="12">
        <f t="shared" si="127"/>
        <v>3687</v>
      </c>
      <c r="D167" s="72">
        <f t="shared" si="118"/>
        <v>3.7130801687763615</v>
      </c>
      <c r="E167" s="12">
        <v>322</v>
      </c>
      <c r="F167" s="72">
        <f t="shared" si="117"/>
        <v>8.4175084175084116</v>
      </c>
      <c r="G167" s="12">
        <v>503</v>
      </c>
      <c r="H167" s="72">
        <f t="shared" si="119"/>
        <v>18.632075471698116</v>
      </c>
      <c r="I167" s="12">
        <v>41</v>
      </c>
      <c r="J167" s="72">
        <f t="shared" si="120"/>
        <v>24.242424242424242</v>
      </c>
      <c r="K167" s="12">
        <v>158</v>
      </c>
      <c r="L167" s="72">
        <f t="shared" si="121"/>
        <v>-14.130434782608692</v>
      </c>
      <c r="M167" s="12">
        <v>667</v>
      </c>
      <c r="N167" s="72">
        <f t="shared" si="122"/>
        <v>7.7544426494345675</v>
      </c>
      <c r="O167" s="12">
        <v>121</v>
      </c>
      <c r="P167" s="72">
        <f t="shared" si="123"/>
        <v>-33.149171270718234</v>
      </c>
      <c r="Q167" s="12">
        <v>886</v>
      </c>
      <c r="R167" s="72">
        <f t="shared" si="124"/>
        <v>-0.89485458612975632</v>
      </c>
      <c r="S167" s="12">
        <v>812</v>
      </c>
      <c r="T167" s="72">
        <f t="shared" si="125"/>
        <v>12.777777777777777</v>
      </c>
      <c r="U167" s="12">
        <v>177</v>
      </c>
      <c r="V167" s="72">
        <f t="shared" si="126"/>
        <v>-12.807881773399011</v>
      </c>
      <c r="W167" s="12"/>
    </row>
    <row r="168" spans="1:26" s="1" customFormat="1" ht="12" customHeight="1">
      <c r="A168" s="6" t="s">
        <v>5</v>
      </c>
      <c r="B168" s="8"/>
      <c r="C168" s="12">
        <f t="shared" si="127"/>
        <v>4082</v>
      </c>
      <c r="D168" s="72">
        <f t="shared" si="118"/>
        <v>5.9434207111341841</v>
      </c>
      <c r="E168" s="12">
        <v>399</v>
      </c>
      <c r="F168" s="72">
        <f t="shared" si="117"/>
        <v>-8.6956521739130483</v>
      </c>
      <c r="G168" s="12">
        <v>404</v>
      </c>
      <c r="H168" s="72">
        <f t="shared" si="119"/>
        <v>-8.3900226757369634</v>
      </c>
      <c r="I168" s="12">
        <v>30</v>
      </c>
      <c r="J168" s="72">
        <f t="shared" si="120"/>
        <v>-47.368421052631582</v>
      </c>
      <c r="K168" s="12">
        <v>159</v>
      </c>
      <c r="L168" s="72">
        <f t="shared" si="121"/>
        <v>-12.637362637362637</v>
      </c>
      <c r="M168" s="12">
        <v>626</v>
      </c>
      <c r="N168" s="72">
        <f t="shared" si="122"/>
        <v>3.6423841059602724</v>
      </c>
      <c r="O168" s="12">
        <v>283</v>
      </c>
      <c r="P168" s="72">
        <f t="shared" si="123"/>
        <v>15.510204081632661</v>
      </c>
      <c r="Q168" s="12">
        <v>1110</v>
      </c>
      <c r="R168" s="72">
        <f t="shared" si="124"/>
        <v>15.987460815047028</v>
      </c>
      <c r="S168" s="12">
        <v>835</v>
      </c>
      <c r="T168" s="72">
        <f t="shared" si="125"/>
        <v>12.080536912751683</v>
      </c>
      <c r="U168" s="12">
        <v>236</v>
      </c>
      <c r="V168" s="72">
        <f t="shared" si="126"/>
        <v>27.567567567567576</v>
      </c>
      <c r="W168" s="12"/>
    </row>
    <row r="169" spans="1:26" s="1" customFormat="1" ht="12" customHeight="1">
      <c r="A169" s="6" t="s">
        <v>6</v>
      </c>
      <c r="B169" s="8"/>
      <c r="C169" s="12">
        <f t="shared" si="127"/>
        <v>3452</v>
      </c>
      <c r="D169" s="72">
        <f t="shared" si="118"/>
        <v>17.454916638312355</v>
      </c>
      <c r="E169" s="12">
        <v>307</v>
      </c>
      <c r="F169" s="72">
        <f t="shared" si="117"/>
        <v>33.478260869565226</v>
      </c>
      <c r="G169" s="12">
        <v>429</v>
      </c>
      <c r="H169" s="72">
        <f t="shared" si="119"/>
        <v>-3.5955056179775235</v>
      </c>
      <c r="I169" s="12">
        <v>10</v>
      </c>
      <c r="J169" s="72">
        <f t="shared" si="120"/>
        <v>-50</v>
      </c>
      <c r="K169" s="12">
        <v>149</v>
      </c>
      <c r="L169" s="72">
        <f t="shared" si="121"/>
        <v>29.565217391304355</v>
      </c>
      <c r="M169" s="12">
        <v>744</v>
      </c>
      <c r="N169" s="72">
        <f t="shared" si="122"/>
        <v>57.961783439490453</v>
      </c>
      <c r="O169" s="12">
        <v>279</v>
      </c>
      <c r="P169" s="72">
        <f t="shared" si="123"/>
        <v>25.112107623318391</v>
      </c>
      <c r="Q169" s="12">
        <v>792</v>
      </c>
      <c r="R169" s="72">
        <f t="shared" si="124"/>
        <v>6.1662198391420953</v>
      </c>
      <c r="S169" s="12">
        <v>617</v>
      </c>
      <c r="T169" s="72">
        <f t="shared" si="125"/>
        <v>8.056042031523635</v>
      </c>
      <c r="U169" s="12">
        <v>125</v>
      </c>
      <c r="V169" s="72">
        <f t="shared" si="126"/>
        <v>5.9322033898305149</v>
      </c>
      <c r="W169" s="12"/>
    </row>
    <row r="170" spans="1:26" s="1" customFormat="1" ht="12" customHeight="1">
      <c r="A170" s="6" t="s">
        <v>7</v>
      </c>
      <c r="B170" s="8"/>
      <c r="C170" s="12">
        <f t="shared" si="127"/>
        <v>3655</v>
      </c>
      <c r="D170" s="72">
        <f t="shared" si="118"/>
        <v>-1.3495276653171406</v>
      </c>
      <c r="E170" s="12">
        <v>362</v>
      </c>
      <c r="F170" s="72">
        <f t="shared" si="117"/>
        <v>6.4705882352941169</v>
      </c>
      <c r="G170" s="12">
        <v>382</v>
      </c>
      <c r="H170" s="72">
        <f t="shared" si="119"/>
        <v>-15.486725663716816</v>
      </c>
      <c r="I170" s="12">
        <v>46</v>
      </c>
      <c r="J170" s="72">
        <f t="shared" si="120"/>
        <v>53.333333333333343</v>
      </c>
      <c r="K170" s="12">
        <v>118</v>
      </c>
      <c r="L170" s="72">
        <f t="shared" si="121"/>
        <v>-32.95454545454546</v>
      </c>
      <c r="M170" s="12">
        <v>804</v>
      </c>
      <c r="N170" s="72">
        <f t="shared" si="122"/>
        <v>32.236842105263165</v>
      </c>
      <c r="O170" s="12">
        <v>272</v>
      </c>
      <c r="P170" s="72">
        <f t="shared" si="123"/>
        <v>26.511627906976742</v>
      </c>
      <c r="Q170" s="12">
        <v>820</v>
      </c>
      <c r="R170" s="72">
        <f t="shared" si="124"/>
        <v>-12.951167728237788</v>
      </c>
      <c r="S170" s="12">
        <v>714</v>
      </c>
      <c r="T170" s="72">
        <f t="shared" si="125"/>
        <v>-4.8000000000000043</v>
      </c>
      <c r="U170" s="12">
        <v>137</v>
      </c>
      <c r="V170" s="72">
        <f t="shared" si="126"/>
        <v>-28.645833333333336</v>
      </c>
      <c r="W170" s="12"/>
    </row>
    <row r="171" spans="1:26" s="1" customFormat="1" ht="12" customHeight="1">
      <c r="A171" s="6" t="s">
        <v>10</v>
      </c>
      <c r="B171" s="8"/>
      <c r="C171" s="12">
        <f t="shared" si="127"/>
        <v>4712</v>
      </c>
      <c r="D171" s="72">
        <f t="shared" si="118"/>
        <v>16.981132075471695</v>
      </c>
      <c r="E171" s="12">
        <v>470</v>
      </c>
      <c r="F171" s="72">
        <f t="shared" si="117"/>
        <v>0.2132196162046851</v>
      </c>
      <c r="G171" s="12">
        <v>418</v>
      </c>
      <c r="H171" s="72">
        <f t="shared" si="119"/>
        <v>7.455012853470433</v>
      </c>
      <c r="I171" s="12">
        <v>29</v>
      </c>
      <c r="J171" s="72">
        <f t="shared" si="120"/>
        <v>26.086956521739136</v>
      </c>
      <c r="K171" s="12">
        <v>215</v>
      </c>
      <c r="L171" s="72">
        <f t="shared" si="121"/>
        <v>23.563218390804597</v>
      </c>
      <c r="M171" s="12">
        <v>821</v>
      </c>
      <c r="N171" s="72">
        <f t="shared" si="122"/>
        <v>40.341880341880334</v>
      </c>
      <c r="O171" s="12">
        <v>329</v>
      </c>
      <c r="P171" s="72">
        <f t="shared" si="123"/>
        <v>1.5432098765432167</v>
      </c>
      <c r="Q171" s="12">
        <v>1258</v>
      </c>
      <c r="R171" s="72">
        <f t="shared" si="124"/>
        <v>10.157618213660236</v>
      </c>
      <c r="S171" s="12">
        <v>982</v>
      </c>
      <c r="T171" s="72">
        <f>(S171/S170-1)*100</f>
        <v>37.535014005602243</v>
      </c>
      <c r="U171" s="12">
        <v>190</v>
      </c>
      <c r="V171" s="72">
        <f t="shared" si="126"/>
        <v>-10.7981220657277</v>
      </c>
      <c r="W171" s="12"/>
    </row>
    <row r="172" spans="1:26" s="1" customFormat="1" ht="12" customHeight="1">
      <c r="A172" s="6" t="s">
        <v>8</v>
      </c>
      <c r="B172" s="8"/>
      <c r="C172" s="12">
        <f t="shared" si="127"/>
        <v>3430</v>
      </c>
      <c r="D172" s="72">
        <f t="shared" si="118"/>
        <v>17.869415807560141</v>
      </c>
      <c r="E172" s="12">
        <v>266</v>
      </c>
      <c r="F172" s="72">
        <f t="shared" si="117"/>
        <v>-12.5</v>
      </c>
      <c r="G172" s="12">
        <v>410</v>
      </c>
      <c r="H172" s="72">
        <f t="shared" si="119"/>
        <v>12.021857923497258</v>
      </c>
      <c r="I172" s="12">
        <v>20</v>
      </c>
      <c r="J172" s="72">
        <f t="shared" si="120"/>
        <v>5.2631578947368363</v>
      </c>
      <c r="K172" s="12">
        <v>134</v>
      </c>
      <c r="L172" s="72">
        <f t="shared" si="121"/>
        <v>0.75187969924812581</v>
      </c>
      <c r="M172" s="12">
        <v>677</v>
      </c>
      <c r="N172" s="72">
        <f t="shared" si="122"/>
        <v>17.944250871080136</v>
      </c>
      <c r="O172" s="12">
        <v>240</v>
      </c>
      <c r="P172" s="72">
        <f t="shared" si="123"/>
        <v>30.434782608695656</v>
      </c>
      <c r="Q172" s="12">
        <v>868</v>
      </c>
      <c r="R172" s="72">
        <f t="shared" si="124"/>
        <v>29.940119760479035</v>
      </c>
      <c r="S172" s="12">
        <v>607</v>
      </c>
      <c r="T172" s="72">
        <f t="shared" ref="T172:T178" si="128">(S172/S160-1)*100</f>
        <v>5.9336823734729593</v>
      </c>
      <c r="U172" s="12">
        <v>208</v>
      </c>
      <c r="V172" s="72">
        <f t="shared" si="126"/>
        <v>133.70786516853931</v>
      </c>
      <c r="W172" s="12"/>
      <c r="X172" s="72"/>
      <c r="Y172" s="12"/>
      <c r="Z172" s="72"/>
    </row>
    <row r="173" spans="1:26" s="1" customFormat="1" ht="12" customHeight="1">
      <c r="A173" s="6" t="s">
        <v>9</v>
      </c>
      <c r="B173" s="8"/>
      <c r="C173" s="12">
        <f t="shared" si="127"/>
        <v>3224</v>
      </c>
      <c r="D173" s="72">
        <f t="shared" si="118"/>
        <v>2.2518236600063357</v>
      </c>
      <c r="E173" s="12">
        <v>339</v>
      </c>
      <c r="F173" s="72">
        <f t="shared" si="117"/>
        <v>32.421875</v>
      </c>
      <c r="G173" s="12">
        <v>422</v>
      </c>
      <c r="H173" s="72">
        <f t="shared" si="119"/>
        <v>2.9268292682926855</v>
      </c>
      <c r="I173" s="12">
        <v>33</v>
      </c>
      <c r="J173" s="72">
        <f t="shared" si="120"/>
        <v>6.4516129032258007</v>
      </c>
      <c r="K173" s="12">
        <v>80</v>
      </c>
      <c r="L173" s="72">
        <f t="shared" si="121"/>
        <v>-37.00787401574803</v>
      </c>
      <c r="M173" s="12">
        <v>605</v>
      </c>
      <c r="N173" s="72">
        <f t="shared" si="122"/>
        <v>14.366729678638945</v>
      </c>
      <c r="O173" s="12">
        <v>165</v>
      </c>
      <c r="P173" s="72">
        <f t="shared" si="123"/>
        <v>-14.0625</v>
      </c>
      <c r="Q173" s="12">
        <v>771</v>
      </c>
      <c r="R173" s="72">
        <f t="shared" si="124"/>
        <v>-3.9850560398505652</v>
      </c>
      <c r="S173" s="12">
        <v>610</v>
      </c>
      <c r="T173" s="72">
        <f t="shared" si="128"/>
        <v>-3.6334913112164302</v>
      </c>
      <c r="U173" s="12">
        <v>199</v>
      </c>
      <c r="V173" s="72">
        <f t="shared" si="126"/>
        <v>15.697674418604656</v>
      </c>
      <c r="W173" s="12"/>
    </row>
    <row r="174" spans="1:26" s="1" customFormat="1" ht="12" customHeight="1">
      <c r="A174" s="6" t="s">
        <v>302</v>
      </c>
      <c r="B174" s="8"/>
      <c r="C174" s="12">
        <f t="shared" si="127"/>
        <v>4677</v>
      </c>
      <c r="D174" s="72">
        <f t="shared" si="118"/>
        <v>0.36480686695279374</v>
      </c>
      <c r="E174" s="12">
        <v>429</v>
      </c>
      <c r="F174" s="72">
        <f t="shared" si="117"/>
        <v>9.7186700767263332</v>
      </c>
      <c r="G174" s="12">
        <v>498</v>
      </c>
      <c r="H174" s="72">
        <f t="shared" si="119"/>
        <v>-15.736040609137058</v>
      </c>
      <c r="I174" s="12">
        <v>42</v>
      </c>
      <c r="J174" s="72">
        <f t="shared" si="120"/>
        <v>-23.636363636363633</v>
      </c>
      <c r="K174" s="12">
        <v>215</v>
      </c>
      <c r="L174" s="72">
        <f t="shared" si="121"/>
        <v>4.3689320388349495</v>
      </c>
      <c r="M174" s="12">
        <v>671</v>
      </c>
      <c r="N174" s="72">
        <f t="shared" si="122"/>
        <v>0.75075075075075048</v>
      </c>
      <c r="O174" s="12">
        <v>299</v>
      </c>
      <c r="P174" s="72">
        <f t="shared" si="123"/>
        <v>-14.080459770114938</v>
      </c>
      <c r="Q174" s="12">
        <v>1355</v>
      </c>
      <c r="R174" s="72">
        <f t="shared" si="124"/>
        <v>5.6942277691107712</v>
      </c>
      <c r="S174" s="12">
        <v>860</v>
      </c>
      <c r="T174" s="72">
        <f t="shared" si="128"/>
        <v>2.6252983293556076</v>
      </c>
      <c r="U174" s="12">
        <v>308</v>
      </c>
      <c r="V174" s="72">
        <f t="shared" si="126"/>
        <v>8.8339222614840942</v>
      </c>
      <c r="W174" s="12"/>
    </row>
    <row r="175" spans="1:26" s="1" customFormat="1" ht="12" customHeight="1">
      <c r="A175" s="6" t="s">
        <v>0</v>
      </c>
      <c r="B175" s="8"/>
      <c r="C175" s="12">
        <f t="shared" si="127"/>
        <v>3958</v>
      </c>
      <c r="D175" s="72">
        <f t="shared" si="118"/>
        <v>3.9663777252429755</v>
      </c>
      <c r="E175" s="12">
        <v>301</v>
      </c>
      <c r="F175" s="72">
        <f t="shared" si="117"/>
        <v>-11.209439528023601</v>
      </c>
      <c r="G175" s="12">
        <v>444</v>
      </c>
      <c r="H175" s="72">
        <f t="shared" si="119"/>
        <v>-0.89285714285713969</v>
      </c>
      <c r="I175" s="12">
        <v>16</v>
      </c>
      <c r="J175" s="72">
        <f t="shared" si="120"/>
        <v>-27.27272727272727</v>
      </c>
      <c r="K175" s="12">
        <v>140</v>
      </c>
      <c r="L175" s="72">
        <f t="shared" si="121"/>
        <v>-4.7619047619047672</v>
      </c>
      <c r="M175" s="12">
        <v>725</v>
      </c>
      <c r="N175" s="72">
        <f t="shared" si="122"/>
        <v>-2.2911051212938016</v>
      </c>
      <c r="O175" s="12">
        <v>295</v>
      </c>
      <c r="P175" s="72">
        <f t="shared" si="123"/>
        <v>22.916666666666675</v>
      </c>
      <c r="Q175" s="12">
        <v>1036</v>
      </c>
      <c r="R175" s="72">
        <f t="shared" si="124"/>
        <v>35.424836601307199</v>
      </c>
      <c r="S175" s="12">
        <v>680</v>
      </c>
      <c r="T175" s="72">
        <f t="shared" si="128"/>
        <v>-24.27616926503341</v>
      </c>
      <c r="U175" s="12">
        <v>321</v>
      </c>
      <c r="V175" s="72">
        <f t="shared" si="126"/>
        <v>55.825242718446603</v>
      </c>
      <c r="W175" s="12"/>
    </row>
    <row r="176" spans="1:26" s="1" customFormat="1" ht="12" customHeight="1">
      <c r="A176" s="6" t="s">
        <v>1</v>
      </c>
      <c r="B176" s="8"/>
      <c r="C176" s="12">
        <f t="shared" si="127"/>
        <v>3943</v>
      </c>
      <c r="D176" s="72">
        <f t="shared" si="118"/>
        <v>9.1034864416159387</v>
      </c>
      <c r="E176" s="12">
        <v>412</v>
      </c>
      <c r="F176" s="72">
        <f t="shared" si="117"/>
        <v>61.568627450980394</v>
      </c>
      <c r="G176" s="12">
        <v>443</v>
      </c>
      <c r="H176" s="72">
        <f t="shared" si="119"/>
        <v>3.2634032634032639</v>
      </c>
      <c r="I176" s="12">
        <v>42</v>
      </c>
      <c r="J176" s="72">
        <f t="shared" si="120"/>
        <v>90.909090909090921</v>
      </c>
      <c r="K176" s="12">
        <v>124</v>
      </c>
      <c r="L176" s="72">
        <f t="shared" si="121"/>
        <v>-27.058823529411768</v>
      </c>
      <c r="M176" s="12">
        <v>864</v>
      </c>
      <c r="N176" s="72">
        <f t="shared" si="122"/>
        <v>32.92307692307692</v>
      </c>
      <c r="O176" s="12">
        <v>178</v>
      </c>
      <c r="P176" s="72">
        <f t="shared" si="123"/>
        <v>-27.3469387755102</v>
      </c>
      <c r="Q176" s="12">
        <v>963</v>
      </c>
      <c r="R176" s="72">
        <f t="shared" si="124"/>
        <v>16.585956416464896</v>
      </c>
      <c r="S176" s="12">
        <v>753</v>
      </c>
      <c r="T176" s="72">
        <f t="shared" si="128"/>
        <v>-4.9242424242424203</v>
      </c>
      <c r="U176" s="12">
        <v>164</v>
      </c>
      <c r="V176" s="72">
        <f t="shared" si="126"/>
        <v>-27.111111111111107</v>
      </c>
      <c r="W176" s="12"/>
      <c r="X176" s="72"/>
      <c r="Y176" s="12"/>
      <c r="Z176" s="72"/>
    </row>
    <row r="177" spans="1:30" s="1" customFormat="1" ht="24.75" customHeight="1">
      <c r="A177" s="6" t="s">
        <v>2</v>
      </c>
      <c r="B177" s="8"/>
      <c r="C177" s="12">
        <f t="shared" si="127"/>
        <v>4041</v>
      </c>
      <c r="D177" s="72">
        <f t="shared" si="118"/>
        <v>0.97451274362818641</v>
      </c>
      <c r="E177" s="12">
        <v>380</v>
      </c>
      <c r="F177" s="72">
        <f t="shared" si="117"/>
        <v>-4.522613065326631</v>
      </c>
      <c r="G177" s="12">
        <v>349</v>
      </c>
      <c r="H177" s="72">
        <f t="shared" si="119"/>
        <v>-0.28571428571428914</v>
      </c>
      <c r="I177" s="12">
        <v>27</v>
      </c>
      <c r="J177" s="72">
        <f t="shared" si="120"/>
        <v>-12.903225806451612</v>
      </c>
      <c r="K177" s="12">
        <v>201</v>
      </c>
      <c r="L177" s="72">
        <f t="shared" si="121"/>
        <v>0</v>
      </c>
      <c r="M177" s="12">
        <v>655</v>
      </c>
      <c r="N177" s="72">
        <f t="shared" si="122"/>
        <v>21.52133580705009</v>
      </c>
      <c r="O177" s="12">
        <v>319</v>
      </c>
      <c r="P177" s="72">
        <f t="shared" si="123"/>
        <v>-20.843672456575678</v>
      </c>
      <c r="Q177" s="12">
        <v>1109</v>
      </c>
      <c r="R177" s="72">
        <f t="shared" si="124"/>
        <v>1.1861313868613221</v>
      </c>
      <c r="S177" s="12">
        <v>754</v>
      </c>
      <c r="T177" s="72">
        <f t="shared" si="128"/>
        <v>-2.3316062176165775</v>
      </c>
      <c r="U177" s="12">
        <v>247</v>
      </c>
      <c r="V177" s="72">
        <f t="shared" si="126"/>
        <v>16.50943396226414</v>
      </c>
      <c r="W177" s="12"/>
      <c r="X177" s="72"/>
      <c r="Y177" s="12"/>
      <c r="Z177" s="72"/>
    </row>
    <row r="178" spans="1:30" s="1" customFormat="1" ht="12" customHeight="1">
      <c r="A178" s="6" t="s">
        <v>3</v>
      </c>
      <c r="B178" s="8"/>
      <c r="C178" s="12">
        <f t="shared" si="127"/>
        <v>3506</v>
      </c>
      <c r="D178" s="72">
        <f t="shared" si="118"/>
        <v>9.9404201944183193</v>
      </c>
      <c r="E178" s="12">
        <v>254</v>
      </c>
      <c r="F178" s="72">
        <f t="shared" si="117"/>
        <v>0.39525691699604515</v>
      </c>
      <c r="G178" s="12">
        <v>386</v>
      </c>
      <c r="H178" s="72">
        <f t="shared" si="119"/>
        <v>11.239193083573484</v>
      </c>
      <c r="I178" s="12">
        <v>17</v>
      </c>
      <c r="J178" s="72">
        <f t="shared" si="120"/>
        <v>30.76923076923077</v>
      </c>
      <c r="K178" s="12">
        <v>139</v>
      </c>
      <c r="L178" s="72">
        <f t="shared" si="121"/>
        <v>1.4598540145985384</v>
      </c>
      <c r="M178" s="12">
        <v>665</v>
      </c>
      <c r="N178" s="72">
        <f t="shared" si="122"/>
        <v>-2.3494860499265746</v>
      </c>
      <c r="O178" s="12">
        <v>256</v>
      </c>
      <c r="P178" s="72">
        <f t="shared" si="123"/>
        <v>4.9180327868852514</v>
      </c>
      <c r="Q178" s="12">
        <v>986</v>
      </c>
      <c r="R178" s="72">
        <f t="shared" si="124"/>
        <v>29.226736566186105</v>
      </c>
      <c r="S178" s="12">
        <v>666</v>
      </c>
      <c r="T178" s="72">
        <f t="shared" si="128"/>
        <v>6.9020866773675804</v>
      </c>
      <c r="U178" s="12">
        <v>137</v>
      </c>
      <c r="V178" s="72">
        <f t="shared" si="126"/>
        <v>7.03125</v>
      </c>
      <c r="W178" s="12"/>
      <c r="X178" s="72"/>
      <c r="Y178" s="12"/>
      <c r="Z178" s="72"/>
    </row>
    <row r="179" spans="1:30" s="1" customFormat="1" ht="12" customHeight="1">
      <c r="A179" s="6" t="s">
        <v>4</v>
      </c>
      <c r="B179" s="8"/>
      <c r="C179" s="12">
        <f t="shared" si="127"/>
        <v>4074</v>
      </c>
      <c r="D179" s="72">
        <f t="shared" ref="D179:D184" si="129">(C179/C167-1)*100</f>
        <v>10.496338486574452</v>
      </c>
      <c r="E179" s="12">
        <v>409</v>
      </c>
      <c r="F179" s="72">
        <f t="shared" ref="F179:F184" si="130">(E179/E167-1)*100</f>
        <v>27.018633540372662</v>
      </c>
      <c r="G179" s="12">
        <v>504</v>
      </c>
      <c r="H179" s="72">
        <f t="shared" ref="H179:H184" si="131">(G179/G167-1)*100</f>
        <v>0.19880715705764551</v>
      </c>
      <c r="I179" s="12">
        <v>40</v>
      </c>
      <c r="J179" s="72">
        <f t="shared" ref="J179:J184" si="132">(I179/I167-1)*100</f>
        <v>-2.4390243902439046</v>
      </c>
      <c r="K179" s="12">
        <v>189</v>
      </c>
      <c r="L179" s="72">
        <f t="shared" ref="L179:L184" si="133">(K179/K167-1)*100</f>
        <v>19.620253164556956</v>
      </c>
      <c r="M179" s="12">
        <v>835</v>
      </c>
      <c r="N179" s="72">
        <f t="shared" ref="N179:N184" si="134">(M179/M167-1)*100</f>
        <v>25.187406296851567</v>
      </c>
      <c r="O179" s="12">
        <v>167</v>
      </c>
      <c r="P179" s="72">
        <f t="shared" ref="P179:P184" si="135">(O179/O167-1)*100</f>
        <v>38.016528925619838</v>
      </c>
      <c r="Q179" s="12">
        <v>998</v>
      </c>
      <c r="R179" s="72">
        <f t="shared" ref="R179:R184" si="136">(Q179/Q167-1)*100</f>
        <v>12.641083521444685</v>
      </c>
      <c r="S179" s="12">
        <v>761</v>
      </c>
      <c r="T179" s="72">
        <f t="shared" ref="T179:T184" si="137">(S179/S167-1)*100</f>
        <v>-6.2807881773399021</v>
      </c>
      <c r="U179" s="12">
        <v>171</v>
      </c>
      <c r="V179" s="72">
        <f t="shared" ref="V179:V184" si="138">(U179/U167-1)*100</f>
        <v>-3.3898305084745783</v>
      </c>
      <c r="W179" s="12"/>
      <c r="X179" s="72"/>
      <c r="Y179" s="12"/>
      <c r="Z179" s="72"/>
    </row>
    <row r="180" spans="1:30" s="1" customFormat="1" ht="12" customHeight="1">
      <c r="A180" s="6" t="s">
        <v>5</v>
      </c>
      <c r="B180" s="8"/>
      <c r="C180" s="12">
        <f t="shared" ref="C180:C185" si="139">SUM(E180,G180,I180,K180,M180,O180,Q180,S180,U180)</f>
        <v>4139</v>
      </c>
      <c r="D180" s="72">
        <f t="shared" si="129"/>
        <v>1.3963743263106343</v>
      </c>
      <c r="E180" s="12">
        <v>391</v>
      </c>
      <c r="F180" s="72">
        <f t="shared" si="130"/>
        <v>-2.0050125313283207</v>
      </c>
      <c r="G180" s="12">
        <v>459</v>
      </c>
      <c r="H180" s="72">
        <f t="shared" si="131"/>
        <v>13.613861386138604</v>
      </c>
      <c r="I180" s="12">
        <v>48</v>
      </c>
      <c r="J180" s="72">
        <f t="shared" si="132"/>
        <v>60.000000000000007</v>
      </c>
      <c r="K180" s="12">
        <v>164</v>
      </c>
      <c r="L180" s="72">
        <f t="shared" si="133"/>
        <v>3.1446540880503138</v>
      </c>
      <c r="M180" s="12">
        <v>750</v>
      </c>
      <c r="N180" s="72">
        <f t="shared" si="134"/>
        <v>19.808306709265167</v>
      </c>
      <c r="O180" s="12">
        <v>253</v>
      </c>
      <c r="P180" s="72">
        <f t="shared" si="135"/>
        <v>-10.600706713780916</v>
      </c>
      <c r="Q180" s="12">
        <v>1101</v>
      </c>
      <c r="R180" s="72">
        <f t="shared" si="136"/>
        <v>-0.81081081081081363</v>
      </c>
      <c r="S180" s="12">
        <v>779</v>
      </c>
      <c r="T180" s="72">
        <f t="shared" si="137"/>
        <v>-6.706586826347305</v>
      </c>
      <c r="U180" s="12">
        <v>194</v>
      </c>
      <c r="V180" s="72">
        <f t="shared" si="138"/>
        <v>-17.796610169491522</v>
      </c>
      <c r="W180" s="12"/>
    </row>
    <row r="181" spans="1:30" s="1" customFormat="1" ht="12" customHeight="1">
      <c r="A181" s="6" t="s">
        <v>6</v>
      </c>
      <c r="B181" s="8"/>
      <c r="C181" s="12">
        <f t="shared" si="139"/>
        <v>3747</v>
      </c>
      <c r="D181" s="72">
        <f t="shared" si="129"/>
        <v>8.5457705677867821</v>
      </c>
      <c r="E181" s="12">
        <v>264</v>
      </c>
      <c r="F181" s="72">
        <f t="shared" si="130"/>
        <v>-14.006514657980452</v>
      </c>
      <c r="G181" s="12">
        <v>378</v>
      </c>
      <c r="H181" s="72">
        <f t="shared" si="131"/>
        <v>-11.888111888111885</v>
      </c>
      <c r="I181" s="12">
        <v>18</v>
      </c>
      <c r="J181" s="72">
        <f t="shared" si="132"/>
        <v>80</v>
      </c>
      <c r="K181" s="12">
        <v>138</v>
      </c>
      <c r="L181" s="72">
        <f t="shared" si="133"/>
        <v>-7.3825503355704702</v>
      </c>
      <c r="M181" s="12">
        <v>683</v>
      </c>
      <c r="N181" s="72">
        <f t="shared" si="134"/>
        <v>-8.1989247311827995</v>
      </c>
      <c r="O181" s="12">
        <v>213</v>
      </c>
      <c r="P181" s="72">
        <f t="shared" si="135"/>
        <v>-23.655913978494624</v>
      </c>
      <c r="Q181" s="12">
        <v>1057</v>
      </c>
      <c r="R181" s="72">
        <f t="shared" si="136"/>
        <v>33.459595959595958</v>
      </c>
      <c r="S181" s="12">
        <v>834</v>
      </c>
      <c r="T181" s="72">
        <f t="shared" si="137"/>
        <v>35.170178282009722</v>
      </c>
      <c r="U181" s="12">
        <v>162</v>
      </c>
      <c r="V181" s="72">
        <f t="shared" si="138"/>
        <v>29.600000000000005</v>
      </c>
      <c r="W181" s="12"/>
    </row>
    <row r="182" spans="1:30" s="1" customFormat="1" ht="12" customHeight="1">
      <c r="A182" s="6" t="s">
        <v>7</v>
      </c>
      <c r="B182" s="8"/>
      <c r="C182" s="12">
        <f t="shared" si="139"/>
        <v>4354</v>
      </c>
      <c r="D182" s="72">
        <f t="shared" si="129"/>
        <v>19.124487004103962</v>
      </c>
      <c r="E182" s="12">
        <v>469</v>
      </c>
      <c r="F182" s="72">
        <f t="shared" si="130"/>
        <v>29.558011049723753</v>
      </c>
      <c r="G182" s="12">
        <v>450</v>
      </c>
      <c r="H182" s="72">
        <f t="shared" si="131"/>
        <v>17.801047120418858</v>
      </c>
      <c r="I182" s="12">
        <v>25</v>
      </c>
      <c r="J182" s="72">
        <f t="shared" si="132"/>
        <v>-45.652173913043484</v>
      </c>
      <c r="K182" s="12">
        <v>187</v>
      </c>
      <c r="L182" s="72">
        <f t="shared" si="133"/>
        <v>58.474576271186443</v>
      </c>
      <c r="M182" s="12">
        <v>795</v>
      </c>
      <c r="N182" s="72">
        <f t="shared" si="134"/>
        <v>-1.1194029850746245</v>
      </c>
      <c r="O182" s="12">
        <v>338</v>
      </c>
      <c r="P182" s="72">
        <f t="shared" si="135"/>
        <v>24.264705882352942</v>
      </c>
      <c r="Q182" s="12">
        <v>1204</v>
      </c>
      <c r="R182" s="72">
        <f t="shared" si="136"/>
        <v>46.829268292682926</v>
      </c>
      <c r="S182" s="12">
        <v>726</v>
      </c>
      <c r="T182" s="72">
        <f t="shared" si="137"/>
        <v>1.6806722689075571</v>
      </c>
      <c r="U182" s="12">
        <v>160</v>
      </c>
      <c r="V182" s="72">
        <f t="shared" si="138"/>
        <v>16.788321167883204</v>
      </c>
      <c r="W182" s="12"/>
    </row>
    <row r="183" spans="1:30" s="1" customFormat="1" ht="12" customHeight="1">
      <c r="A183" s="6" t="s">
        <v>10</v>
      </c>
      <c r="B183" s="8"/>
      <c r="C183" s="12">
        <f t="shared" si="139"/>
        <v>4650</v>
      </c>
      <c r="D183" s="72">
        <f t="shared" si="129"/>
        <v>-1.3157894736842146</v>
      </c>
      <c r="E183" s="12">
        <v>399</v>
      </c>
      <c r="F183" s="72">
        <f t="shared" si="130"/>
        <v>-15.10638297872341</v>
      </c>
      <c r="G183" s="12">
        <v>449</v>
      </c>
      <c r="H183" s="72">
        <f t="shared" si="131"/>
        <v>7.416267942583743</v>
      </c>
      <c r="I183" s="12">
        <v>44</v>
      </c>
      <c r="J183" s="72">
        <f t="shared" si="132"/>
        <v>51.724137931034477</v>
      </c>
      <c r="K183" s="12">
        <v>243</v>
      </c>
      <c r="L183" s="72">
        <f t="shared" si="133"/>
        <v>13.023255813953494</v>
      </c>
      <c r="M183" s="12">
        <v>840</v>
      </c>
      <c r="N183" s="72">
        <f t="shared" si="134"/>
        <v>2.3142509135200884</v>
      </c>
      <c r="O183" s="12">
        <v>273</v>
      </c>
      <c r="P183" s="72">
        <f t="shared" si="135"/>
        <v>-17.021276595744684</v>
      </c>
      <c r="Q183" s="12">
        <v>1214</v>
      </c>
      <c r="R183" s="72">
        <f t="shared" si="136"/>
        <v>-3.4976152623211409</v>
      </c>
      <c r="S183" s="12">
        <v>1000</v>
      </c>
      <c r="T183" s="72">
        <f t="shared" si="137"/>
        <v>1.8329938900203624</v>
      </c>
      <c r="U183" s="12">
        <v>188</v>
      </c>
      <c r="V183" s="72">
        <f t="shared" si="138"/>
        <v>-1.0526315789473717</v>
      </c>
      <c r="W183" s="12"/>
    </row>
    <row r="184" spans="1:30" s="1" customFormat="1" ht="12" customHeight="1">
      <c r="A184" s="6" t="s">
        <v>8</v>
      </c>
      <c r="B184" s="8"/>
      <c r="C184" s="12">
        <f t="shared" si="139"/>
        <v>3745</v>
      </c>
      <c r="D184" s="72">
        <f t="shared" si="129"/>
        <v>9.1836734693877542</v>
      </c>
      <c r="E184" s="12">
        <v>317</v>
      </c>
      <c r="F184" s="72">
        <f t="shared" si="130"/>
        <v>19.172932330827063</v>
      </c>
      <c r="G184" s="12">
        <v>379</v>
      </c>
      <c r="H184" s="72">
        <f t="shared" si="131"/>
        <v>-7.5609756097560936</v>
      </c>
      <c r="I184" s="12">
        <v>16</v>
      </c>
      <c r="J184" s="72">
        <f t="shared" si="132"/>
        <v>-19.999999999999996</v>
      </c>
      <c r="K184" s="12">
        <v>162</v>
      </c>
      <c r="L184" s="72">
        <f t="shared" si="133"/>
        <v>20.895522388059696</v>
      </c>
      <c r="M184" s="12">
        <v>654</v>
      </c>
      <c r="N184" s="72">
        <f t="shared" si="134"/>
        <v>-3.3973412112260015</v>
      </c>
      <c r="O184" s="12">
        <v>195</v>
      </c>
      <c r="P184" s="72">
        <f t="shared" si="135"/>
        <v>-18.75</v>
      </c>
      <c r="Q184" s="12">
        <v>1065</v>
      </c>
      <c r="R184" s="72">
        <f t="shared" si="136"/>
        <v>22.69585253456221</v>
      </c>
      <c r="S184" s="12">
        <v>754</v>
      </c>
      <c r="T184" s="72">
        <f t="shared" si="137"/>
        <v>24.217462932454701</v>
      </c>
      <c r="U184" s="12">
        <v>203</v>
      </c>
      <c r="V184" s="72">
        <f t="shared" si="138"/>
        <v>-2.4038461538461564</v>
      </c>
      <c r="W184" s="12"/>
      <c r="X184" s="72"/>
      <c r="Y184" s="12"/>
      <c r="Z184" s="72"/>
    </row>
    <row r="185" spans="1:30" s="1" customFormat="1" ht="12" customHeight="1">
      <c r="A185" s="6" t="s">
        <v>9</v>
      </c>
      <c r="B185" s="8"/>
      <c r="C185" s="12">
        <f t="shared" si="139"/>
        <v>3618</v>
      </c>
      <c r="D185" s="72">
        <f>(C185/C173-1)*100</f>
        <v>12.220843672456571</v>
      </c>
      <c r="E185" s="12">
        <v>338</v>
      </c>
      <c r="F185" s="72">
        <f>(E185/E173-1)*100</f>
        <v>-0.29498525073746729</v>
      </c>
      <c r="G185" s="12">
        <v>390</v>
      </c>
      <c r="H185" s="72">
        <f>(G185/G173-1)*100</f>
        <v>-7.5829383886255926</v>
      </c>
      <c r="I185" s="12">
        <v>42</v>
      </c>
      <c r="J185" s="72">
        <f>(I185/I173-1)*100</f>
        <v>27.27272727272727</v>
      </c>
      <c r="K185" s="12">
        <v>139</v>
      </c>
      <c r="L185" s="72">
        <f>(K185/K173-1)*100</f>
        <v>73.75</v>
      </c>
      <c r="M185" s="12">
        <v>566</v>
      </c>
      <c r="N185" s="72">
        <f>(M185/M173-1)*100</f>
        <v>-6.4462809917355424</v>
      </c>
      <c r="O185" s="12">
        <v>113</v>
      </c>
      <c r="P185" s="72">
        <f>(O185/O173-1)*100</f>
        <v>-31.515151515151519</v>
      </c>
      <c r="Q185" s="12">
        <v>1129</v>
      </c>
      <c r="R185" s="72">
        <f>(Q185/Q173-1)*100</f>
        <v>46.433203631647203</v>
      </c>
      <c r="S185" s="12">
        <v>630</v>
      </c>
      <c r="T185" s="72">
        <f>(S185/S173-1)*100</f>
        <v>3.2786885245901676</v>
      </c>
      <c r="U185" s="12">
        <v>271</v>
      </c>
      <c r="V185" s="72">
        <f>(U185/U173-1)*100</f>
        <v>36.180904522613069</v>
      </c>
      <c r="W185" s="12"/>
    </row>
    <row r="186" spans="1:30" s="1" customFormat="1" ht="12" customHeight="1">
      <c r="A186" s="6" t="s">
        <v>357</v>
      </c>
      <c r="B186" s="8"/>
      <c r="C186" s="12">
        <f>SUM(E186,G186,I186,K186,M186,O186,Q186,S186,U186)</f>
        <v>5165</v>
      </c>
      <c r="D186" s="72">
        <f>(C186/C174-1)*100</f>
        <v>10.434038913833653</v>
      </c>
      <c r="E186" s="12">
        <v>457</v>
      </c>
      <c r="F186" s="72">
        <f>(E186/E174-1)*100</f>
        <v>6.5268065268065278</v>
      </c>
      <c r="G186" s="12">
        <v>616</v>
      </c>
      <c r="H186" s="72">
        <f>(G186/G174-1)*100</f>
        <v>23.69477911646587</v>
      </c>
      <c r="I186" s="12">
        <v>37</v>
      </c>
      <c r="J186" s="72">
        <f>(I186/I174-1)*100</f>
        <v>-11.904761904761907</v>
      </c>
      <c r="K186" s="12">
        <v>231</v>
      </c>
      <c r="L186" s="72">
        <f>(K186/K174-1)*100</f>
        <v>7.441860465116279</v>
      </c>
      <c r="M186" s="12">
        <v>860</v>
      </c>
      <c r="N186" s="72">
        <f>(M186/M174-1)*100</f>
        <v>28.166915052160956</v>
      </c>
      <c r="O186" s="12">
        <v>313</v>
      </c>
      <c r="P186" s="72">
        <f>(O186/O174-1)*100</f>
        <v>4.6822742474916357</v>
      </c>
      <c r="Q186" s="12">
        <v>1348</v>
      </c>
      <c r="R186" s="72">
        <f>(Q186/Q174-1)*100</f>
        <v>-0.51660516605166462</v>
      </c>
      <c r="S186" s="12">
        <v>957</v>
      </c>
      <c r="T186" s="72">
        <f>(S186/S174-1)*100</f>
        <v>11.279069767441863</v>
      </c>
      <c r="U186" s="12">
        <v>346</v>
      </c>
      <c r="V186" s="72">
        <f>(U186/U174-1)*100</f>
        <v>12.337662337662337</v>
      </c>
      <c r="W186" s="12"/>
    </row>
    <row r="187" spans="1:30" s="1" customFormat="1" ht="12" customHeight="1">
      <c r="A187" s="6" t="s">
        <v>0</v>
      </c>
      <c r="B187" s="8"/>
      <c r="C187" s="12">
        <f>SUM(E187,G187,I187,K187,M187,O187,Q187,S187,U187)</f>
        <v>4541</v>
      </c>
      <c r="D187" s="72">
        <f>(C187/C175-1)*100</f>
        <v>14.729661445174337</v>
      </c>
      <c r="E187" s="12">
        <v>373</v>
      </c>
      <c r="F187" s="72">
        <f>(E187/E175-1)*100</f>
        <v>23.920265780730897</v>
      </c>
      <c r="G187" s="12">
        <v>453</v>
      </c>
      <c r="H187" s="72">
        <f>(G187/G175-1)*100</f>
        <v>2.0270270270270174</v>
      </c>
      <c r="I187" s="12">
        <v>25</v>
      </c>
      <c r="J187" s="72">
        <f>(I187/I175-1)*100</f>
        <v>56.25</v>
      </c>
      <c r="K187" s="12">
        <v>179</v>
      </c>
      <c r="L187" s="72">
        <f>(K187/K175-1)*100</f>
        <v>27.857142857142847</v>
      </c>
      <c r="M187" s="12">
        <v>869</v>
      </c>
      <c r="N187" s="72">
        <f>(M187/M175-1)*100</f>
        <v>19.862068965517231</v>
      </c>
      <c r="O187" s="12">
        <v>401</v>
      </c>
      <c r="P187" s="72">
        <f>(O187/O175-1)*100</f>
        <v>35.932203389830519</v>
      </c>
      <c r="Q187" s="12">
        <v>1221</v>
      </c>
      <c r="R187" s="72">
        <f>(Q187/Q175-1)*100</f>
        <v>17.857142857142861</v>
      </c>
      <c r="S187" s="12">
        <v>760</v>
      </c>
      <c r="T187" s="72">
        <f>(S187/S175-1)*100</f>
        <v>11.764705882352944</v>
      </c>
      <c r="U187" s="12">
        <v>260</v>
      </c>
      <c r="V187" s="72">
        <f>(U187/U175-1)*100</f>
        <v>-19.003115264797511</v>
      </c>
      <c r="W187" s="12"/>
    </row>
    <row r="188" spans="1:30" s="1" customFormat="1" ht="12" customHeight="1">
      <c r="A188" s="6" t="s">
        <v>1</v>
      </c>
      <c r="B188" s="8"/>
      <c r="C188" s="12">
        <f>SUM(E188,G188,I188,K188,M188,O188,Q188,S188,U188)</f>
        <v>3799</v>
      </c>
      <c r="D188" s="72">
        <f>(C188/C176-1)*100</f>
        <v>-3.6520415926959204</v>
      </c>
      <c r="E188" s="12">
        <v>369</v>
      </c>
      <c r="F188" s="72">
        <f>(E188/E176-1)*100</f>
        <v>-10.436893203883491</v>
      </c>
      <c r="G188" s="12">
        <v>426</v>
      </c>
      <c r="H188" s="72">
        <f>(G188/G176-1)*100</f>
        <v>-3.8374717832957095</v>
      </c>
      <c r="I188" s="12">
        <v>56</v>
      </c>
      <c r="J188" s="72">
        <f>(I188/I176-1)*100</f>
        <v>33.333333333333329</v>
      </c>
      <c r="K188" s="12">
        <v>196</v>
      </c>
      <c r="L188" s="72">
        <f>(K188/K176-1)*100</f>
        <v>58.064516129032249</v>
      </c>
      <c r="M188" s="12">
        <v>595</v>
      </c>
      <c r="N188" s="72">
        <f>(M188/M176-1)*100</f>
        <v>-31.134259259259256</v>
      </c>
      <c r="O188" s="12">
        <v>154</v>
      </c>
      <c r="P188" s="72">
        <f>(O188/O176-1)*100</f>
        <v>-13.48314606741573</v>
      </c>
      <c r="Q188" s="12">
        <v>1034</v>
      </c>
      <c r="R188" s="72">
        <f>(Q188/Q176-1)*100</f>
        <v>7.3727933541017698</v>
      </c>
      <c r="S188" s="12">
        <v>757</v>
      </c>
      <c r="T188" s="72">
        <f>(S188/S176-1)*100</f>
        <v>0.5312084993359889</v>
      </c>
      <c r="U188" s="12">
        <v>212</v>
      </c>
      <c r="V188" s="72">
        <f>(U188/U176-1)*100</f>
        <v>29.268292682926834</v>
      </c>
      <c r="W188" s="12"/>
      <c r="X188" s="72"/>
      <c r="Y188" s="12"/>
      <c r="Z188" s="72"/>
    </row>
    <row r="189" spans="1:30" s="1" customFormat="1" ht="12" customHeight="1">
      <c r="A189" s="6"/>
      <c r="B189" s="8"/>
      <c r="C189" s="12"/>
      <c r="D189" s="72"/>
      <c r="E189" s="12"/>
      <c r="F189" s="72"/>
      <c r="G189" s="12"/>
      <c r="H189" s="72"/>
      <c r="I189" s="12"/>
      <c r="J189" s="72"/>
      <c r="K189" s="12"/>
      <c r="L189" s="72"/>
      <c r="M189" s="12"/>
      <c r="N189" s="72"/>
      <c r="O189" s="12"/>
      <c r="P189" s="72"/>
      <c r="Q189" s="12"/>
      <c r="R189" s="72"/>
      <c r="S189" s="12"/>
      <c r="T189" s="72"/>
      <c r="U189" s="12"/>
      <c r="V189" s="72"/>
      <c r="W189" s="12"/>
      <c r="X189" s="72"/>
      <c r="Y189" s="12"/>
      <c r="Z189" s="72"/>
    </row>
    <row r="190" spans="1:30" ht="18.75" customHeight="1">
      <c r="A190" s="378" t="s">
        <v>43</v>
      </c>
      <c r="B190" s="379"/>
      <c r="C190" s="398" t="s">
        <v>64</v>
      </c>
      <c r="D190" s="47"/>
      <c r="E190" s="398" t="s">
        <v>374</v>
      </c>
      <c r="F190" s="50"/>
      <c r="G190" s="398" t="s">
        <v>373</v>
      </c>
      <c r="H190" s="50"/>
      <c r="I190" s="395" t="s">
        <v>372</v>
      </c>
      <c r="J190" s="55"/>
      <c r="K190" s="399" t="s">
        <v>375</v>
      </c>
      <c r="L190" s="50"/>
      <c r="M190" s="395" t="s">
        <v>376</v>
      </c>
      <c r="N190" s="55"/>
      <c r="O190" s="396" t="s">
        <v>377</v>
      </c>
      <c r="P190" s="55"/>
      <c r="Q190" s="395" t="s">
        <v>378</v>
      </c>
      <c r="R190" s="55"/>
      <c r="S190" s="395" t="s">
        <v>379</v>
      </c>
      <c r="T190" s="55"/>
      <c r="U190" s="395" t="s">
        <v>380</v>
      </c>
      <c r="V190" s="50"/>
      <c r="W190" s="395" t="s">
        <v>381</v>
      </c>
      <c r="X190" s="50"/>
      <c r="Y190" s="395" t="s">
        <v>382</v>
      </c>
      <c r="Z190" s="50"/>
      <c r="AA190" s="395" t="s">
        <v>371</v>
      </c>
      <c r="AB190" s="50"/>
      <c r="AC190" s="395" t="s">
        <v>383</v>
      </c>
      <c r="AD190" s="87"/>
    </row>
    <row r="191" spans="1:30" ht="27" customHeight="1">
      <c r="A191" s="382"/>
      <c r="B191" s="383"/>
      <c r="C191" s="371"/>
      <c r="D191" s="53" t="s">
        <v>106</v>
      </c>
      <c r="E191" s="371"/>
      <c r="F191" s="52" t="s">
        <v>106</v>
      </c>
      <c r="G191" s="371"/>
      <c r="H191" s="52" t="s">
        <v>106</v>
      </c>
      <c r="I191" s="371"/>
      <c r="J191" s="52" t="s">
        <v>106</v>
      </c>
      <c r="K191" s="400"/>
      <c r="L191" s="52" t="s">
        <v>106</v>
      </c>
      <c r="M191" s="371"/>
      <c r="N191" s="52" t="s">
        <v>106</v>
      </c>
      <c r="O191" s="397"/>
      <c r="P191" s="52" t="s">
        <v>106</v>
      </c>
      <c r="Q191" s="371"/>
      <c r="R191" s="52" t="s">
        <v>106</v>
      </c>
      <c r="S191" s="371"/>
      <c r="T191" s="52" t="s">
        <v>106</v>
      </c>
      <c r="U191" s="388"/>
      <c r="V191" s="52" t="s">
        <v>106</v>
      </c>
      <c r="W191" s="388"/>
      <c r="X191" s="52" t="s">
        <v>106</v>
      </c>
      <c r="Y191" s="371"/>
      <c r="Z191" s="52" t="s">
        <v>106</v>
      </c>
      <c r="AA191" s="388"/>
      <c r="AB191" s="52" t="s">
        <v>106</v>
      </c>
      <c r="AC191" s="388"/>
      <c r="AD191" s="53" t="s">
        <v>106</v>
      </c>
    </row>
    <row r="192" spans="1:30" ht="15" customHeight="1">
      <c r="A192" s="273" t="s">
        <v>396</v>
      </c>
      <c r="B192" s="15"/>
      <c r="C192" s="23">
        <f>SUM(C199:C210)</f>
        <v>54644</v>
      </c>
      <c r="D192" s="82">
        <f>(C192/C20-1)*100</f>
        <v>10.662427347657921</v>
      </c>
      <c r="E192" s="23">
        <f>SUM(E199:E210)</f>
        <v>5213</v>
      </c>
      <c r="F192" s="82">
        <f>(E192/E20-1)*100</f>
        <v>17.941176470588239</v>
      </c>
      <c r="G192" s="23">
        <f>SUM(G199:G210)</f>
        <v>6498</v>
      </c>
      <c r="H192" s="82">
        <f>(G192/G20-1)*100</f>
        <v>24.031303683909133</v>
      </c>
      <c r="I192" s="23">
        <f>SUM(I199:I210)</f>
        <v>343</v>
      </c>
      <c r="J192" s="82">
        <f>(I192/I20-1)*100</f>
        <v>-13.164556962025319</v>
      </c>
      <c r="K192" s="23">
        <f>SUM(K199:K210)</f>
        <v>2470</v>
      </c>
      <c r="L192" s="82">
        <f>(K192/K20-1)*100</f>
        <v>13.929889298892984</v>
      </c>
      <c r="M192" s="23">
        <f>SUM(M199:M210)</f>
        <v>8655</v>
      </c>
      <c r="N192" s="82">
        <f>(M192/M20-1)*100</f>
        <v>-1.2775179650963864</v>
      </c>
      <c r="O192" s="23">
        <f>SUM(O199:O210)</f>
        <v>1288</v>
      </c>
      <c r="P192" s="83" t="s">
        <v>127</v>
      </c>
      <c r="Q192" s="23">
        <f>SUM(Q199:Q210)</f>
        <v>1628</v>
      </c>
      <c r="R192" s="83" t="s">
        <v>127</v>
      </c>
      <c r="S192" s="23">
        <f>SUM(S199:S210)</f>
        <v>3445</v>
      </c>
      <c r="T192" s="82">
        <f>(S192/S20-1)*100</f>
        <v>-63.265088505011732</v>
      </c>
      <c r="U192" s="23">
        <f>SUM(U199:U210)</f>
        <v>1991</v>
      </c>
      <c r="V192" s="83" t="s">
        <v>127</v>
      </c>
      <c r="W192" s="23">
        <f>SUM(W199:W210)</f>
        <v>674</v>
      </c>
      <c r="X192" s="83" t="s">
        <v>127</v>
      </c>
      <c r="Y192" s="23">
        <f>SUM(Y199:Y210)</f>
        <v>14462</v>
      </c>
      <c r="Z192" s="82">
        <f>(Y192/Q20-1)*100</f>
        <v>7.3964057626615176</v>
      </c>
      <c r="AA192" s="23">
        <f>SUM(AA199:AA210)</f>
        <v>7132</v>
      </c>
      <c r="AB192" s="83" t="s">
        <v>127</v>
      </c>
      <c r="AC192" s="23">
        <f>SUM(AC199:AC210)</f>
        <v>845</v>
      </c>
      <c r="AD192" s="83" t="s">
        <v>127</v>
      </c>
    </row>
    <row r="193" spans="1:30" ht="15" customHeight="1">
      <c r="A193" s="290" t="s">
        <v>413</v>
      </c>
      <c r="B193" s="15"/>
      <c r="C193" s="23">
        <f>SUM(C211:C222)</f>
        <v>56094</v>
      </c>
      <c r="D193" s="82">
        <f>(C193/C192-1)*100</f>
        <v>2.6535392723812334</v>
      </c>
      <c r="E193" s="23">
        <f>SUM(E211:E222)</f>
        <v>5510</v>
      </c>
      <c r="F193" s="82">
        <f>(E193/E192-1)*100</f>
        <v>5.6972952234797702</v>
      </c>
      <c r="G193" s="23">
        <f>SUM(G211:G222)</f>
        <v>6458</v>
      </c>
      <c r="H193" s="82">
        <f>(G193/G192-1)*100</f>
        <v>-0.61557402277624407</v>
      </c>
      <c r="I193" s="23">
        <f>SUM(I211:I222)</f>
        <v>377</v>
      </c>
      <c r="J193" s="82">
        <f>(I193/I192-1)*100</f>
        <v>9.9125364431486886</v>
      </c>
      <c r="K193" s="23">
        <f>SUM(K211:K222)</f>
        <v>3083</v>
      </c>
      <c r="L193" s="82">
        <f>(K193/K192-1)*100</f>
        <v>24.817813765182194</v>
      </c>
      <c r="M193" s="23">
        <f>SUM(M211:M222)</f>
        <v>8275</v>
      </c>
      <c r="N193" s="82">
        <f>(M193/M192-1)*100</f>
        <v>-4.3905257076834232</v>
      </c>
      <c r="O193" s="23">
        <f>SUM(O211:O222)</f>
        <v>1229</v>
      </c>
      <c r="P193" s="82">
        <f>(O193/O192-1)*100</f>
        <v>-4.5807453416149109</v>
      </c>
      <c r="Q193" s="23">
        <f>SUM(Q211:Q222)</f>
        <v>1651</v>
      </c>
      <c r="R193" s="82">
        <f>(Q193/Q192-1)*100</f>
        <v>1.4127764127764175</v>
      </c>
      <c r="S193" s="23">
        <f>SUM(S211:S222)</f>
        <v>3802</v>
      </c>
      <c r="T193" s="82">
        <f>(S193/S192-1)*100</f>
        <v>10.362844702467333</v>
      </c>
      <c r="U193" s="23">
        <f>SUM(U211:U222)</f>
        <v>1767</v>
      </c>
      <c r="V193" s="82">
        <f>(U193/U192-1)*100</f>
        <v>-11.250627825213455</v>
      </c>
      <c r="W193" s="23">
        <f>SUM(W211:W222)</f>
        <v>882</v>
      </c>
      <c r="X193" s="82">
        <f>(W193/W192-1)*100</f>
        <v>30.86053412462908</v>
      </c>
      <c r="Y193" s="23">
        <f>SUM(Y211:Y222)</f>
        <v>13929</v>
      </c>
      <c r="Z193" s="82">
        <f>(Y193/Y192-1)*100</f>
        <v>-3.6855206748720781</v>
      </c>
      <c r="AA193" s="23">
        <f>SUM(AA211:AA222)</f>
        <v>8242</v>
      </c>
      <c r="AB193" s="82">
        <f>(AA193/AA192-1)*100</f>
        <v>15.563656758272582</v>
      </c>
      <c r="AC193" s="23">
        <f>SUM(AC211:AC222)</f>
        <v>889</v>
      </c>
      <c r="AD193" s="82">
        <f>(AC193/AC192-1)*100</f>
        <v>5.2071005917159852</v>
      </c>
    </row>
    <row r="194" spans="1:30" ht="15" customHeight="1">
      <c r="A194" s="307" t="s">
        <v>450</v>
      </c>
      <c r="B194" s="15"/>
      <c r="C194" s="23">
        <f>SUM(C223:C234)</f>
        <v>48763</v>
      </c>
      <c r="D194" s="82">
        <f t="shared" ref="D194:D195" si="140">(C194/C193-1)*100</f>
        <v>-13.069133953720534</v>
      </c>
      <c r="E194" s="23">
        <f>SUM(E223:E234)</f>
        <v>5354</v>
      </c>
      <c r="F194" s="82">
        <f t="shared" ref="F194:F195" si="141">(E194/E193-1)*100</f>
        <v>-2.8312159709618867</v>
      </c>
      <c r="G194" s="23">
        <f>SUM(G223:G234)</f>
        <v>5141</v>
      </c>
      <c r="H194" s="82">
        <f t="shared" ref="H194:H195" si="142">(G194/G193-1)*100</f>
        <v>-20.393310622483739</v>
      </c>
      <c r="I194" s="23">
        <f>SUM(I223:I234)</f>
        <v>307</v>
      </c>
      <c r="J194" s="82">
        <f t="shared" ref="J194:J195" si="143">(I194/I193-1)*100</f>
        <v>-18.567639257294431</v>
      </c>
      <c r="K194" s="23">
        <f>SUM(K223:K234)</f>
        <v>2461</v>
      </c>
      <c r="L194" s="82">
        <f t="shared" ref="L194:L195" si="144">(K194/K193-1)*100</f>
        <v>-20.175154070710345</v>
      </c>
      <c r="M194" s="23">
        <f>SUM(M223:M234)</f>
        <v>7501</v>
      </c>
      <c r="N194" s="82">
        <f t="shared" ref="N194:N195" si="145">(M194/M193-1)*100</f>
        <v>-9.3534743202416948</v>
      </c>
      <c r="O194" s="23">
        <f>SUM(O223:O234)</f>
        <v>1074</v>
      </c>
      <c r="P194" s="82">
        <f t="shared" ref="P194:P195" si="146">(O194/O193-1)*100</f>
        <v>-12.611879576891782</v>
      </c>
      <c r="Q194" s="23">
        <f>SUM(Q223:Q234)</f>
        <v>1197</v>
      </c>
      <c r="R194" s="82">
        <f t="shared" ref="R194:R195" si="147">(Q194/Q193-1)*100</f>
        <v>-27.498485766202297</v>
      </c>
      <c r="S194" s="23">
        <f>SUM(S223:S234)</f>
        <v>2994</v>
      </c>
      <c r="T194" s="82">
        <f t="shared" ref="T194:T195" si="148">(S194/S193-1)*100</f>
        <v>-21.251972645975805</v>
      </c>
      <c r="U194" s="23">
        <f>SUM(U223:U234)</f>
        <v>1420</v>
      </c>
      <c r="V194" s="82">
        <f t="shared" ref="V194:V195" si="149">(U194/U193-1)*100</f>
        <v>-19.637804187889074</v>
      </c>
      <c r="W194" s="23">
        <f>SUM(W223:W234)</f>
        <v>882</v>
      </c>
      <c r="X194" s="82">
        <f t="shared" ref="X194:X195" si="150">(W194/W193-1)*100</f>
        <v>0</v>
      </c>
      <c r="Y194" s="23">
        <f>SUM(Y223:Y234)</f>
        <v>13471</v>
      </c>
      <c r="Z194" s="82">
        <f t="shared" ref="Z194:Z195" si="151">(Y194/Y193-1)*100</f>
        <v>-3.288103955775723</v>
      </c>
      <c r="AA194" s="23">
        <f>SUM(AA223:AA234)</f>
        <v>6152</v>
      </c>
      <c r="AB194" s="82">
        <f t="shared" ref="AB194:AB195" si="152">(AA194/AA193-1)*100</f>
        <v>-25.357922834263526</v>
      </c>
      <c r="AC194" s="23">
        <f>SUM(AC223:AC234)</f>
        <v>809</v>
      </c>
      <c r="AD194" s="82">
        <f t="shared" ref="AD194:AD195" si="153">(AC194/AC193-1)*100</f>
        <v>-8.9988751406074208</v>
      </c>
    </row>
    <row r="195" spans="1:30" ht="15" customHeight="1">
      <c r="A195" s="307" t="s">
        <v>452</v>
      </c>
      <c r="B195" s="15"/>
      <c r="C195" s="23">
        <f>SUM(C235:C246)</f>
        <v>39385</v>
      </c>
      <c r="D195" s="82">
        <f t="shared" si="140"/>
        <v>-19.231794598363518</v>
      </c>
      <c r="E195" s="23">
        <f t="shared" ref="E195:AC195" si="154">SUM(E235:E246)</f>
        <v>4998</v>
      </c>
      <c r="F195" s="82">
        <f t="shared" si="141"/>
        <v>-6.6492342174075407</v>
      </c>
      <c r="G195" s="23">
        <f t="shared" si="154"/>
        <v>3950</v>
      </c>
      <c r="H195" s="82">
        <f t="shared" si="142"/>
        <v>-23.166699085780973</v>
      </c>
      <c r="I195" s="23">
        <f t="shared" si="154"/>
        <v>330</v>
      </c>
      <c r="J195" s="82">
        <f t="shared" si="143"/>
        <v>7.4918566775244333</v>
      </c>
      <c r="K195" s="23">
        <f t="shared" si="154"/>
        <v>1616</v>
      </c>
      <c r="L195" s="82">
        <f t="shared" si="144"/>
        <v>-34.335635920357575</v>
      </c>
      <c r="M195" s="23">
        <f t="shared" si="154"/>
        <v>4936</v>
      </c>
      <c r="N195" s="82">
        <f t="shared" si="145"/>
        <v>-34.195440607918947</v>
      </c>
      <c r="O195" s="23">
        <f t="shared" si="154"/>
        <v>964</v>
      </c>
      <c r="P195" s="82">
        <f t="shared" si="146"/>
        <v>-10.242085661080068</v>
      </c>
      <c r="Q195" s="23">
        <f t="shared" si="154"/>
        <v>1033</v>
      </c>
      <c r="R195" s="82">
        <f t="shared" si="147"/>
        <v>-13.700918964076859</v>
      </c>
      <c r="S195" s="23">
        <f t="shared" si="154"/>
        <v>1738</v>
      </c>
      <c r="T195" s="82">
        <f t="shared" si="148"/>
        <v>-41.950567802271209</v>
      </c>
      <c r="U195" s="23">
        <f t="shared" si="154"/>
        <v>1146</v>
      </c>
      <c r="V195" s="82">
        <f t="shared" si="149"/>
        <v>-19.29577464788732</v>
      </c>
      <c r="W195" s="23">
        <f t="shared" si="154"/>
        <v>900</v>
      </c>
      <c r="X195" s="82">
        <f t="shared" si="150"/>
        <v>2.0408163265306145</v>
      </c>
      <c r="Y195" s="23">
        <f t="shared" si="154"/>
        <v>12204</v>
      </c>
      <c r="Z195" s="82">
        <f t="shared" si="151"/>
        <v>-9.4053893549105538</v>
      </c>
      <c r="AA195" s="23">
        <f t="shared" si="154"/>
        <v>4756</v>
      </c>
      <c r="AB195" s="82">
        <f t="shared" si="152"/>
        <v>-22.691807542262676</v>
      </c>
      <c r="AC195" s="23">
        <f t="shared" si="154"/>
        <v>814</v>
      </c>
      <c r="AD195" s="82">
        <f t="shared" si="153"/>
        <v>0.61804697156984112</v>
      </c>
    </row>
    <row r="196" spans="1:30" ht="15" customHeight="1">
      <c r="A196" s="316" t="s">
        <v>491</v>
      </c>
      <c r="B196" s="15"/>
      <c r="C196" s="23">
        <f>SUM(C247:C258)</f>
        <v>43801</v>
      </c>
      <c r="D196" s="82">
        <f t="shared" ref="D196" si="155">(C196/C195-1)*100</f>
        <v>11.212390503998982</v>
      </c>
      <c r="E196" s="23">
        <f>SUM(E247:E258)</f>
        <v>5244</v>
      </c>
      <c r="F196" s="82">
        <f t="shared" ref="F196" si="156">(E196/E195-1)*100</f>
        <v>4.9219687875150075</v>
      </c>
      <c r="G196" s="23">
        <f>SUM(G247:G258)</f>
        <v>5098</v>
      </c>
      <c r="H196" s="82">
        <f>(G196/G195-1)*100</f>
        <v>29.063291139240512</v>
      </c>
      <c r="I196" s="23">
        <f>SUM(I247:I258)</f>
        <v>339</v>
      </c>
      <c r="J196" s="82">
        <f t="shared" ref="J196" si="157">(I196/I195-1)*100</f>
        <v>2.7272727272727337</v>
      </c>
      <c r="K196" s="23">
        <f>SUM(K247:K258)</f>
        <v>1788</v>
      </c>
      <c r="L196" s="82">
        <f t="shared" ref="L196" si="158">(K196/K195-1)*100</f>
        <v>10.643564356435654</v>
      </c>
      <c r="M196" s="23">
        <f>SUM(M247:M258)</f>
        <v>5873</v>
      </c>
      <c r="N196" s="82">
        <f t="shared" ref="N196" si="159">(M196/M195-1)*100</f>
        <v>18.982982171799033</v>
      </c>
      <c r="O196" s="23">
        <f>SUM(O247:O258)</f>
        <v>1151</v>
      </c>
      <c r="P196" s="82">
        <f t="shared" ref="P196" si="160">(O196/O195-1)*100</f>
        <v>19.398340248962654</v>
      </c>
      <c r="Q196" s="23">
        <f>SUM(Q247:Q258)</f>
        <v>1143</v>
      </c>
      <c r="R196" s="82">
        <f t="shared" ref="R196" si="161">(Q196/Q195-1)*100</f>
        <v>10.648596321393988</v>
      </c>
      <c r="S196" s="23">
        <f>SUM(S247:S258)</f>
        <v>2173</v>
      </c>
      <c r="T196" s="82">
        <f t="shared" ref="T196" si="162">(S196/S195-1)*100</f>
        <v>25.02876869965478</v>
      </c>
      <c r="U196" s="23">
        <f>SUM(U247:U258)</f>
        <v>1139</v>
      </c>
      <c r="V196" s="82">
        <f t="shared" ref="V196" si="163">(U196/U195-1)*100</f>
        <v>-0.610820244328103</v>
      </c>
      <c r="W196" s="23">
        <f>SUM(W247:W258)</f>
        <v>1044</v>
      </c>
      <c r="X196" s="82">
        <f t="shared" ref="X196" si="164">(W196/W195-1)*100</f>
        <v>15.999999999999993</v>
      </c>
      <c r="Y196" s="23">
        <f>SUM(Y247:Y258)</f>
        <v>12912</v>
      </c>
      <c r="Z196" s="82">
        <f t="shared" ref="Z196" si="165">(Y196/Y195-1)*100</f>
        <v>5.8013765978367715</v>
      </c>
      <c r="AA196" s="23">
        <f>SUM(AA247:AA258)</f>
        <v>5084</v>
      </c>
      <c r="AB196" s="82">
        <f t="shared" ref="AB196" si="166">(AA196/AA195-1)*100</f>
        <v>6.8965517241379226</v>
      </c>
      <c r="AC196" s="23">
        <f>SUM(AC247:AC258)</f>
        <v>813</v>
      </c>
      <c r="AD196" s="82">
        <f t="shared" ref="AD196" si="167">(AC196/AC195-1)*100</f>
        <v>-0.12285012285012664</v>
      </c>
    </row>
    <row r="197" spans="1:30" ht="15" customHeight="1">
      <c r="A197" s="342" t="s">
        <v>1265</v>
      </c>
      <c r="B197" s="15"/>
      <c r="C197" s="23">
        <v>46882</v>
      </c>
      <c r="D197" s="82">
        <v>7.0340859797721498</v>
      </c>
      <c r="E197" s="23">
        <v>5337</v>
      </c>
      <c r="F197" s="82">
        <v>1.7734553775743622</v>
      </c>
      <c r="G197" s="23">
        <v>5326</v>
      </c>
      <c r="H197" s="82">
        <v>4.4723420949391857</v>
      </c>
      <c r="I197" s="23">
        <v>352</v>
      </c>
      <c r="J197" s="82">
        <v>3.8348082595870192</v>
      </c>
      <c r="K197" s="23">
        <v>2015</v>
      </c>
      <c r="L197" s="82">
        <v>12.695749440715876</v>
      </c>
      <c r="M197" s="23">
        <v>7043</v>
      </c>
      <c r="N197" s="82">
        <v>19.921675463987732</v>
      </c>
      <c r="O197" s="23">
        <v>1230</v>
      </c>
      <c r="P197" s="82">
        <v>6.8635968722849716</v>
      </c>
      <c r="Q197" s="23">
        <v>1201</v>
      </c>
      <c r="R197" s="82">
        <v>5.074365704286965</v>
      </c>
      <c r="S197" s="23">
        <v>2043</v>
      </c>
      <c r="T197" s="82">
        <v>-5.9825126553152312</v>
      </c>
      <c r="U197" s="23">
        <v>1207</v>
      </c>
      <c r="V197" s="82">
        <v>5.9701492537313383</v>
      </c>
      <c r="W197" s="23">
        <v>1082</v>
      </c>
      <c r="X197" s="82">
        <v>3.6398467432950277</v>
      </c>
      <c r="Y197" s="23">
        <v>14003</v>
      </c>
      <c r="Z197" s="82">
        <v>8.4495043370508061</v>
      </c>
      <c r="AA197" s="23">
        <v>5199</v>
      </c>
      <c r="AB197" s="82">
        <v>2.261998426435885</v>
      </c>
      <c r="AC197" s="23">
        <v>844</v>
      </c>
      <c r="AD197" s="82">
        <v>3.8130381303812966</v>
      </c>
    </row>
    <row r="198" spans="1:30" ht="15" customHeight="1">
      <c r="A198" s="354" t="s">
        <v>1333</v>
      </c>
      <c r="B198" s="15"/>
      <c r="C198" s="23">
        <v>50245</v>
      </c>
      <c r="D198" s="96">
        <v>7.1733287829017556</v>
      </c>
      <c r="E198" s="23">
        <v>5612</v>
      </c>
      <c r="F198" s="96">
        <v>5.1527075135844091</v>
      </c>
      <c r="G198" s="23">
        <v>4388</v>
      </c>
      <c r="H198" s="96">
        <v>-17.611716109650764</v>
      </c>
      <c r="I198" s="23">
        <v>393</v>
      </c>
      <c r="J198" s="96">
        <v>11.64772727272727</v>
      </c>
      <c r="K198" s="23">
        <v>2452</v>
      </c>
      <c r="L198" s="96">
        <v>21.687344913151364</v>
      </c>
      <c r="M198" s="23">
        <v>9105</v>
      </c>
      <c r="N198" s="96">
        <v>29.277296606559709</v>
      </c>
      <c r="O198" s="23">
        <v>1081</v>
      </c>
      <c r="P198" s="96">
        <v>-12.113821138211378</v>
      </c>
      <c r="Q198" s="23">
        <v>1269</v>
      </c>
      <c r="R198" s="96">
        <v>5.6619483763530321</v>
      </c>
      <c r="S198" s="23">
        <v>2471</v>
      </c>
      <c r="T198" s="96">
        <v>20.949583945178652</v>
      </c>
      <c r="U198" s="23">
        <v>1299</v>
      </c>
      <c r="V198" s="96">
        <v>7.6222038111019019</v>
      </c>
      <c r="W198" s="23">
        <v>880</v>
      </c>
      <c r="X198" s="96">
        <v>-18.669131238447324</v>
      </c>
      <c r="Y198" s="23">
        <v>15057</v>
      </c>
      <c r="Z198" s="96">
        <v>7.5269585088909574</v>
      </c>
      <c r="AA198" s="23">
        <v>5488</v>
      </c>
      <c r="AB198" s="96">
        <v>5.5587613002500591</v>
      </c>
      <c r="AC198" s="23">
        <v>750</v>
      </c>
      <c r="AD198" s="96">
        <v>-11.137440758293838</v>
      </c>
    </row>
    <row r="199" spans="1:30" s="1" customFormat="1" ht="19.5" customHeight="1">
      <c r="A199" s="6" t="s">
        <v>384</v>
      </c>
      <c r="B199" s="8"/>
      <c r="C199" s="12">
        <f t="shared" ref="C199:C204" si="168">SUM(E199,G199,I199,K199,M199,O199,Q199,S199,U199,W199,Y199,AA199,AC199)</f>
        <v>4608</v>
      </c>
      <c r="D199" s="72">
        <f t="shared" ref="D199:D210" si="169">(C199/C177-1)*100</f>
        <v>14.031180400890864</v>
      </c>
      <c r="E199" s="12">
        <v>455</v>
      </c>
      <c r="F199" s="72">
        <f t="shared" ref="F199:F210" si="170">(E199/E177-1)*100</f>
        <v>19.736842105263165</v>
      </c>
      <c r="G199" s="12">
        <v>477</v>
      </c>
      <c r="H199" s="72">
        <f t="shared" ref="H199:H210" si="171">(G199/G177-1)*100</f>
        <v>36.676217765042971</v>
      </c>
      <c r="I199" s="12">
        <v>16</v>
      </c>
      <c r="J199" s="72">
        <f t="shared" ref="J199:J210" si="172">(I199/I177-1)*100</f>
        <v>-40.740740740740748</v>
      </c>
      <c r="K199" s="12">
        <v>187</v>
      </c>
      <c r="L199" s="72">
        <f t="shared" ref="L199:L210" si="173">(K199/K177-1)*100</f>
        <v>-6.965174129353235</v>
      </c>
      <c r="M199" s="12">
        <v>742</v>
      </c>
      <c r="N199" s="72">
        <f t="shared" ref="N199:N210" si="174">(M199/M177-1)*100</f>
        <v>13.282442748091604</v>
      </c>
      <c r="O199" s="12">
        <v>124</v>
      </c>
      <c r="P199" s="83" t="s">
        <v>127</v>
      </c>
      <c r="Q199" s="12">
        <v>152</v>
      </c>
      <c r="R199" s="83" t="s">
        <v>127</v>
      </c>
      <c r="S199" s="12">
        <v>379</v>
      </c>
      <c r="T199" s="72">
        <f t="shared" ref="T199:T210" si="175">(S199/O177-1)*100</f>
        <v>18.808777429467092</v>
      </c>
      <c r="U199" s="12">
        <v>275</v>
      </c>
      <c r="V199" s="83" t="s">
        <v>127</v>
      </c>
      <c r="W199" s="12">
        <v>21</v>
      </c>
      <c r="X199" s="83" t="s">
        <v>127</v>
      </c>
      <c r="Y199" s="12">
        <v>1215</v>
      </c>
      <c r="Z199" s="72">
        <f t="shared" ref="Z199:Z210" si="176">(Y199/Q177-1)*100</f>
        <v>9.5581605049594121</v>
      </c>
      <c r="AA199" s="12">
        <v>503</v>
      </c>
      <c r="AB199" s="83" t="s">
        <v>127</v>
      </c>
      <c r="AC199" s="12">
        <v>62</v>
      </c>
      <c r="AD199" s="83" t="s">
        <v>127</v>
      </c>
    </row>
    <row r="200" spans="1:30" s="1" customFormat="1" ht="12" customHeight="1">
      <c r="A200" s="6" t="s">
        <v>3</v>
      </c>
      <c r="B200" s="8"/>
      <c r="C200" s="41">
        <f t="shared" si="168"/>
        <v>4064</v>
      </c>
      <c r="D200" s="96">
        <f t="shared" si="169"/>
        <v>15.915573302909291</v>
      </c>
      <c r="E200" s="41">
        <v>374</v>
      </c>
      <c r="F200" s="96">
        <f t="shared" si="170"/>
        <v>47.244094488188978</v>
      </c>
      <c r="G200" s="41">
        <v>426</v>
      </c>
      <c r="H200" s="96">
        <f t="shared" si="171"/>
        <v>10.362694300518127</v>
      </c>
      <c r="I200" s="41">
        <v>33</v>
      </c>
      <c r="J200" s="96">
        <f t="shared" si="172"/>
        <v>94.117647058823522</v>
      </c>
      <c r="K200" s="41">
        <v>157</v>
      </c>
      <c r="L200" s="96">
        <f t="shared" si="173"/>
        <v>12.949640287769792</v>
      </c>
      <c r="M200" s="41">
        <v>782</v>
      </c>
      <c r="N200" s="96">
        <f t="shared" si="174"/>
        <v>17.593984962406005</v>
      </c>
      <c r="O200" s="41">
        <v>68</v>
      </c>
      <c r="P200" s="123" t="s">
        <v>127</v>
      </c>
      <c r="Q200" s="41">
        <v>92</v>
      </c>
      <c r="R200" s="123" t="s">
        <v>127</v>
      </c>
      <c r="S200" s="41">
        <v>317</v>
      </c>
      <c r="T200" s="96">
        <f t="shared" si="175"/>
        <v>23.828125</v>
      </c>
      <c r="U200" s="41">
        <v>133</v>
      </c>
      <c r="V200" s="123" t="s">
        <v>127</v>
      </c>
      <c r="W200" s="41">
        <v>42</v>
      </c>
      <c r="X200" s="123" t="s">
        <v>127</v>
      </c>
      <c r="Y200" s="41">
        <v>1119</v>
      </c>
      <c r="Z200" s="96">
        <f t="shared" si="176"/>
        <v>13.488843813387419</v>
      </c>
      <c r="AA200" s="41">
        <v>494</v>
      </c>
      <c r="AB200" s="123" t="s">
        <v>127</v>
      </c>
      <c r="AC200" s="41">
        <v>27</v>
      </c>
      <c r="AD200" s="123" t="s">
        <v>127</v>
      </c>
    </row>
    <row r="201" spans="1:30" s="1" customFormat="1" ht="12" customHeight="1">
      <c r="A201" s="6" t="s">
        <v>4</v>
      </c>
      <c r="B201" s="8"/>
      <c r="C201" s="41">
        <f t="shared" si="168"/>
        <v>4397</v>
      </c>
      <c r="D201" s="96">
        <f t="shared" si="169"/>
        <v>7.928325969563077</v>
      </c>
      <c r="E201" s="41">
        <v>422</v>
      </c>
      <c r="F201" s="96">
        <f t="shared" si="170"/>
        <v>3.1784841075794601</v>
      </c>
      <c r="G201" s="41">
        <v>582</v>
      </c>
      <c r="H201" s="96">
        <f t="shared" si="171"/>
        <v>15.476190476190466</v>
      </c>
      <c r="I201" s="41">
        <v>36</v>
      </c>
      <c r="J201" s="96">
        <f t="shared" si="172"/>
        <v>-9.9999999999999982</v>
      </c>
      <c r="K201" s="41">
        <v>258</v>
      </c>
      <c r="L201" s="96">
        <f t="shared" si="173"/>
        <v>36.507936507936513</v>
      </c>
      <c r="M201" s="41">
        <v>629</v>
      </c>
      <c r="N201" s="96">
        <f t="shared" si="174"/>
        <v>-24.670658682634727</v>
      </c>
      <c r="O201" s="41">
        <v>113</v>
      </c>
      <c r="P201" s="123" t="s">
        <v>127</v>
      </c>
      <c r="Q201" s="41">
        <v>123</v>
      </c>
      <c r="R201" s="123" t="s">
        <v>127</v>
      </c>
      <c r="S201" s="41">
        <v>232</v>
      </c>
      <c r="T201" s="96">
        <f t="shared" si="175"/>
        <v>38.922155688622759</v>
      </c>
      <c r="U201" s="41">
        <v>167</v>
      </c>
      <c r="V201" s="123" t="s">
        <v>127</v>
      </c>
      <c r="W201" s="41">
        <v>48</v>
      </c>
      <c r="X201" s="123" t="s">
        <v>127</v>
      </c>
      <c r="Y201" s="41">
        <v>1100</v>
      </c>
      <c r="Z201" s="96">
        <f t="shared" si="176"/>
        <v>10.220440881763526</v>
      </c>
      <c r="AA201" s="41">
        <v>621</v>
      </c>
      <c r="AB201" s="123" t="s">
        <v>127</v>
      </c>
      <c r="AC201" s="41">
        <v>66</v>
      </c>
      <c r="AD201" s="123" t="s">
        <v>127</v>
      </c>
    </row>
    <row r="202" spans="1:30" s="1" customFormat="1" ht="12" customHeight="1">
      <c r="A202" s="6" t="s">
        <v>5</v>
      </c>
      <c r="B202" s="8"/>
      <c r="C202" s="41">
        <f t="shared" si="168"/>
        <v>4558</v>
      </c>
      <c r="D202" s="96">
        <f t="shared" si="169"/>
        <v>10.12321816863977</v>
      </c>
      <c r="E202" s="41">
        <v>474</v>
      </c>
      <c r="F202" s="96">
        <f t="shared" si="170"/>
        <v>21.227621483375959</v>
      </c>
      <c r="G202" s="41">
        <v>516</v>
      </c>
      <c r="H202" s="96">
        <f t="shared" si="171"/>
        <v>12.418300653594772</v>
      </c>
      <c r="I202" s="41">
        <v>19</v>
      </c>
      <c r="J202" s="96">
        <f t="shared" si="172"/>
        <v>-60.416666666666671</v>
      </c>
      <c r="K202" s="41">
        <v>155</v>
      </c>
      <c r="L202" s="96">
        <f t="shared" si="173"/>
        <v>-5.4878048780487854</v>
      </c>
      <c r="M202" s="41">
        <v>655</v>
      </c>
      <c r="N202" s="96">
        <f t="shared" si="174"/>
        <v>-12.666666666666671</v>
      </c>
      <c r="O202" s="41">
        <v>125</v>
      </c>
      <c r="P202" s="123" t="s">
        <v>127</v>
      </c>
      <c r="Q202" s="41">
        <v>189</v>
      </c>
      <c r="R202" s="123" t="s">
        <v>127</v>
      </c>
      <c r="S202" s="41">
        <v>340</v>
      </c>
      <c r="T202" s="96">
        <f t="shared" si="175"/>
        <v>34.387351778656125</v>
      </c>
      <c r="U202" s="41">
        <v>183</v>
      </c>
      <c r="V202" s="123" t="s">
        <v>127</v>
      </c>
      <c r="W202" s="41">
        <v>47</v>
      </c>
      <c r="X202" s="123" t="s">
        <v>127</v>
      </c>
      <c r="Y202" s="41">
        <v>1225</v>
      </c>
      <c r="Z202" s="96">
        <f t="shared" si="176"/>
        <v>11.262488646684844</v>
      </c>
      <c r="AA202" s="41">
        <v>602</v>
      </c>
      <c r="AB202" s="123" t="s">
        <v>127</v>
      </c>
      <c r="AC202" s="41">
        <v>28</v>
      </c>
      <c r="AD202" s="123" t="s">
        <v>127</v>
      </c>
    </row>
    <row r="203" spans="1:30" s="1" customFormat="1" ht="12" customHeight="1">
      <c r="A203" s="6" t="s">
        <v>6</v>
      </c>
      <c r="B203" s="8"/>
      <c r="C203" s="41">
        <f t="shared" si="168"/>
        <v>4542</v>
      </c>
      <c r="D203" s="96">
        <f t="shared" si="169"/>
        <v>21.216973578863097</v>
      </c>
      <c r="E203" s="41">
        <v>386</v>
      </c>
      <c r="F203" s="96">
        <f t="shared" si="170"/>
        <v>46.212121212121218</v>
      </c>
      <c r="G203" s="41">
        <v>546</v>
      </c>
      <c r="H203" s="96">
        <f t="shared" si="171"/>
        <v>44.444444444444443</v>
      </c>
      <c r="I203" s="41">
        <v>24</v>
      </c>
      <c r="J203" s="96">
        <f t="shared" si="172"/>
        <v>33.333333333333329</v>
      </c>
      <c r="K203" s="41">
        <v>171</v>
      </c>
      <c r="L203" s="96">
        <f t="shared" si="173"/>
        <v>23.913043478260864</v>
      </c>
      <c r="M203" s="41">
        <v>814</v>
      </c>
      <c r="N203" s="96">
        <f t="shared" si="174"/>
        <v>19.180087847730597</v>
      </c>
      <c r="O203" s="41">
        <v>83</v>
      </c>
      <c r="P203" s="123" t="s">
        <v>127</v>
      </c>
      <c r="Q203" s="41">
        <v>153</v>
      </c>
      <c r="R203" s="123" t="s">
        <v>127</v>
      </c>
      <c r="S203" s="41">
        <v>292</v>
      </c>
      <c r="T203" s="96">
        <f t="shared" si="175"/>
        <v>37.089201877934272</v>
      </c>
      <c r="U203" s="41">
        <v>122</v>
      </c>
      <c r="V203" s="123" t="s">
        <v>127</v>
      </c>
      <c r="W203" s="41">
        <v>43</v>
      </c>
      <c r="X203" s="123" t="s">
        <v>127</v>
      </c>
      <c r="Y203" s="41">
        <v>1289</v>
      </c>
      <c r="Z203" s="96">
        <f t="shared" si="176"/>
        <v>21.948912015137179</v>
      </c>
      <c r="AA203" s="41">
        <v>589</v>
      </c>
      <c r="AB203" s="123" t="s">
        <v>127</v>
      </c>
      <c r="AC203" s="41">
        <v>30</v>
      </c>
      <c r="AD203" s="123" t="s">
        <v>127</v>
      </c>
    </row>
    <row r="204" spans="1:30" s="1" customFormat="1" ht="12" customHeight="1">
      <c r="A204" s="6" t="s">
        <v>7</v>
      </c>
      <c r="B204" s="8"/>
      <c r="C204" s="41">
        <f t="shared" si="168"/>
        <v>4404</v>
      </c>
      <c r="D204" s="96">
        <f t="shared" si="169"/>
        <v>1.1483693155718955</v>
      </c>
      <c r="E204" s="41">
        <v>506</v>
      </c>
      <c r="F204" s="96">
        <f t="shared" si="170"/>
        <v>7.8891257995735709</v>
      </c>
      <c r="G204" s="41">
        <v>545</v>
      </c>
      <c r="H204" s="96">
        <f t="shared" si="171"/>
        <v>21.111111111111104</v>
      </c>
      <c r="I204" s="41">
        <v>47</v>
      </c>
      <c r="J204" s="96">
        <f t="shared" si="172"/>
        <v>87.999999999999986</v>
      </c>
      <c r="K204" s="41">
        <v>255</v>
      </c>
      <c r="L204" s="96">
        <f t="shared" si="173"/>
        <v>36.363636363636353</v>
      </c>
      <c r="M204" s="41">
        <v>580</v>
      </c>
      <c r="N204" s="96">
        <f t="shared" si="174"/>
        <v>-27.04402515723271</v>
      </c>
      <c r="O204" s="41">
        <v>114</v>
      </c>
      <c r="P204" s="123" t="s">
        <v>127</v>
      </c>
      <c r="Q204" s="41">
        <v>101</v>
      </c>
      <c r="R204" s="123" t="s">
        <v>127</v>
      </c>
      <c r="S204" s="41">
        <v>166</v>
      </c>
      <c r="T204" s="96">
        <f t="shared" si="175"/>
        <v>-50.887573964497037</v>
      </c>
      <c r="U204" s="41">
        <v>146</v>
      </c>
      <c r="V204" s="123" t="s">
        <v>127</v>
      </c>
      <c r="W204" s="41">
        <v>37</v>
      </c>
      <c r="X204" s="123" t="s">
        <v>127</v>
      </c>
      <c r="Y204" s="41">
        <v>1281</v>
      </c>
      <c r="Z204" s="96">
        <f t="shared" si="176"/>
        <v>6.3953488372092915</v>
      </c>
      <c r="AA204" s="41">
        <v>577</v>
      </c>
      <c r="AB204" s="123" t="s">
        <v>127</v>
      </c>
      <c r="AC204" s="41">
        <v>49</v>
      </c>
      <c r="AD204" s="123" t="s">
        <v>127</v>
      </c>
    </row>
    <row r="205" spans="1:30" s="114" customFormat="1" ht="12" customHeight="1">
      <c r="A205" s="230" t="s">
        <v>10</v>
      </c>
      <c r="B205" s="232"/>
      <c r="C205" s="41">
        <f t="shared" ref="C205:C211" si="177">SUM(E205,G205,I205,K205,M205,O205,Q205,S205,U205,W205,Y205,AA205,AC205)</f>
        <v>5177</v>
      </c>
      <c r="D205" s="96">
        <f t="shared" si="169"/>
        <v>11.333333333333329</v>
      </c>
      <c r="E205" s="41">
        <v>490</v>
      </c>
      <c r="F205" s="96">
        <f t="shared" si="170"/>
        <v>22.807017543859654</v>
      </c>
      <c r="G205" s="41">
        <v>670</v>
      </c>
      <c r="H205" s="96">
        <f t="shared" si="171"/>
        <v>49.220489977728278</v>
      </c>
      <c r="I205" s="41">
        <v>17</v>
      </c>
      <c r="J205" s="96">
        <f t="shared" si="172"/>
        <v>-61.363636363636367</v>
      </c>
      <c r="K205" s="41">
        <v>247</v>
      </c>
      <c r="L205" s="96">
        <f t="shared" si="173"/>
        <v>1.6460905349794164</v>
      </c>
      <c r="M205" s="41">
        <v>766</v>
      </c>
      <c r="N205" s="96">
        <f t="shared" si="174"/>
        <v>-8.809523809523812</v>
      </c>
      <c r="O205" s="41">
        <v>150</v>
      </c>
      <c r="P205" s="123" t="s">
        <v>127</v>
      </c>
      <c r="Q205" s="41">
        <v>169</v>
      </c>
      <c r="R205" s="123" t="s">
        <v>127</v>
      </c>
      <c r="S205" s="41">
        <v>377</v>
      </c>
      <c r="T205" s="96">
        <f t="shared" si="175"/>
        <v>38.095238095238095</v>
      </c>
      <c r="U205" s="41">
        <v>183</v>
      </c>
      <c r="V205" s="123" t="s">
        <v>127</v>
      </c>
      <c r="W205" s="41">
        <v>63</v>
      </c>
      <c r="X205" s="123" t="s">
        <v>127</v>
      </c>
      <c r="Y205" s="41">
        <v>1340</v>
      </c>
      <c r="Z205" s="96">
        <f t="shared" si="176"/>
        <v>10.378912685337728</v>
      </c>
      <c r="AA205" s="41">
        <v>683</v>
      </c>
      <c r="AB205" s="123" t="s">
        <v>127</v>
      </c>
      <c r="AC205" s="41">
        <v>22</v>
      </c>
      <c r="AD205" s="123" t="s">
        <v>127</v>
      </c>
    </row>
    <row r="206" spans="1:30" s="1" customFormat="1" ht="12" customHeight="1">
      <c r="A206" s="6" t="s">
        <v>8</v>
      </c>
      <c r="B206" s="8"/>
      <c r="C206" s="41">
        <f t="shared" si="177"/>
        <v>4228</v>
      </c>
      <c r="D206" s="96">
        <f t="shared" si="169"/>
        <v>12.897196261682243</v>
      </c>
      <c r="E206" s="41">
        <v>468</v>
      </c>
      <c r="F206" s="96">
        <f t="shared" si="170"/>
        <v>47.634069400630906</v>
      </c>
      <c r="G206" s="41">
        <v>572</v>
      </c>
      <c r="H206" s="96">
        <f t="shared" si="171"/>
        <v>50.92348284960422</v>
      </c>
      <c r="I206" s="41">
        <v>11</v>
      </c>
      <c r="J206" s="96">
        <f t="shared" si="172"/>
        <v>-31.25</v>
      </c>
      <c r="K206" s="41">
        <v>175</v>
      </c>
      <c r="L206" s="96">
        <f t="shared" si="173"/>
        <v>8.0246913580246826</v>
      </c>
      <c r="M206" s="41">
        <v>751</v>
      </c>
      <c r="N206" s="96">
        <f t="shared" si="174"/>
        <v>14.831804281345562</v>
      </c>
      <c r="O206" s="41">
        <v>98</v>
      </c>
      <c r="P206" s="123" t="s">
        <v>127</v>
      </c>
      <c r="Q206" s="41">
        <v>88</v>
      </c>
      <c r="R206" s="123" t="s">
        <v>127</v>
      </c>
      <c r="S206" s="41">
        <v>179</v>
      </c>
      <c r="T206" s="96">
        <f t="shared" si="175"/>
        <v>-8.2051282051282097</v>
      </c>
      <c r="U206" s="41">
        <v>141</v>
      </c>
      <c r="V206" s="123" t="s">
        <v>127</v>
      </c>
      <c r="W206" s="41">
        <v>44</v>
      </c>
      <c r="X206" s="123" t="s">
        <v>127</v>
      </c>
      <c r="Y206" s="41">
        <v>1165</v>
      </c>
      <c r="Z206" s="96">
        <f t="shared" si="176"/>
        <v>9.3896713615023497</v>
      </c>
      <c r="AA206" s="41">
        <v>497</v>
      </c>
      <c r="AB206" s="123" t="s">
        <v>127</v>
      </c>
      <c r="AC206" s="41">
        <v>39</v>
      </c>
      <c r="AD206" s="123" t="s">
        <v>127</v>
      </c>
    </row>
    <row r="207" spans="1:30" s="1" customFormat="1" ht="12" customHeight="1">
      <c r="A207" s="6" t="s">
        <v>9</v>
      </c>
      <c r="B207" s="8"/>
      <c r="C207" s="41">
        <f t="shared" si="177"/>
        <v>3997</v>
      </c>
      <c r="D207" s="96">
        <f t="shared" si="169"/>
        <v>10.475400773908227</v>
      </c>
      <c r="E207" s="41">
        <v>318</v>
      </c>
      <c r="F207" s="96">
        <f t="shared" si="170"/>
        <v>-5.9171597633136059</v>
      </c>
      <c r="G207" s="41">
        <v>547</v>
      </c>
      <c r="H207" s="96">
        <f t="shared" si="171"/>
        <v>40.256410256410248</v>
      </c>
      <c r="I207" s="41">
        <v>51</v>
      </c>
      <c r="J207" s="96">
        <f t="shared" si="172"/>
        <v>21.42857142857142</v>
      </c>
      <c r="K207" s="41">
        <v>176</v>
      </c>
      <c r="L207" s="96">
        <f t="shared" si="173"/>
        <v>26.618705035971214</v>
      </c>
      <c r="M207" s="41">
        <v>590</v>
      </c>
      <c r="N207" s="96">
        <f t="shared" si="174"/>
        <v>4.2402826855123754</v>
      </c>
      <c r="O207" s="41">
        <v>65</v>
      </c>
      <c r="P207" s="123" t="s">
        <v>127</v>
      </c>
      <c r="Q207" s="41">
        <v>102</v>
      </c>
      <c r="R207" s="123" t="s">
        <v>127</v>
      </c>
      <c r="S207" s="41">
        <v>151</v>
      </c>
      <c r="T207" s="96">
        <f t="shared" si="175"/>
        <v>33.628318584070804</v>
      </c>
      <c r="U207" s="41">
        <v>108</v>
      </c>
      <c r="V207" s="123" t="s">
        <v>127</v>
      </c>
      <c r="W207" s="41">
        <v>57</v>
      </c>
      <c r="X207" s="123" t="s">
        <v>127</v>
      </c>
      <c r="Y207" s="41">
        <v>1129</v>
      </c>
      <c r="Z207" s="96">
        <f t="shared" si="176"/>
        <v>0</v>
      </c>
      <c r="AA207" s="41">
        <v>603</v>
      </c>
      <c r="AB207" s="123" t="s">
        <v>127</v>
      </c>
      <c r="AC207" s="41">
        <v>100</v>
      </c>
      <c r="AD207" s="123" t="s">
        <v>127</v>
      </c>
    </row>
    <row r="208" spans="1:30" s="1" customFormat="1" ht="12" customHeight="1">
      <c r="A208" s="6" t="s">
        <v>366</v>
      </c>
      <c r="B208" s="8"/>
      <c r="C208" s="41">
        <f t="shared" si="177"/>
        <v>5349</v>
      </c>
      <c r="D208" s="96">
        <f t="shared" si="169"/>
        <v>3.5624394966118134</v>
      </c>
      <c r="E208" s="41">
        <v>448</v>
      </c>
      <c r="F208" s="96">
        <f t="shared" si="170"/>
        <v>-1.969365426695846</v>
      </c>
      <c r="G208" s="41">
        <v>647</v>
      </c>
      <c r="H208" s="96">
        <f t="shared" si="171"/>
        <v>5.0324675324675328</v>
      </c>
      <c r="I208" s="41">
        <v>24</v>
      </c>
      <c r="J208" s="96">
        <f t="shared" si="172"/>
        <v>-35.13513513513513</v>
      </c>
      <c r="K208" s="41">
        <v>238</v>
      </c>
      <c r="L208" s="96">
        <f t="shared" si="173"/>
        <v>3.0303030303030276</v>
      </c>
      <c r="M208" s="41">
        <v>834</v>
      </c>
      <c r="N208" s="96">
        <f t="shared" si="174"/>
        <v>-3.0232558139534849</v>
      </c>
      <c r="O208" s="41">
        <v>144</v>
      </c>
      <c r="P208" s="123" t="s">
        <v>127</v>
      </c>
      <c r="Q208" s="41">
        <v>156</v>
      </c>
      <c r="R208" s="123" t="s">
        <v>127</v>
      </c>
      <c r="S208" s="41">
        <v>342</v>
      </c>
      <c r="T208" s="96">
        <f t="shared" si="175"/>
        <v>9.2651757188498394</v>
      </c>
      <c r="U208" s="41">
        <v>201</v>
      </c>
      <c r="V208" s="123" t="s">
        <v>127</v>
      </c>
      <c r="W208" s="41">
        <v>77</v>
      </c>
      <c r="X208" s="123" t="s">
        <v>127</v>
      </c>
      <c r="Y208" s="41">
        <v>1245</v>
      </c>
      <c r="Z208" s="96">
        <f t="shared" si="176"/>
        <v>-7.640949554896137</v>
      </c>
      <c r="AA208" s="41">
        <v>772</v>
      </c>
      <c r="AB208" s="123" t="s">
        <v>127</v>
      </c>
      <c r="AC208" s="41">
        <v>221</v>
      </c>
      <c r="AD208" s="123" t="s">
        <v>127</v>
      </c>
    </row>
    <row r="209" spans="1:30" s="1" customFormat="1" ht="12" customHeight="1">
      <c r="A209" s="6" t="s">
        <v>0</v>
      </c>
      <c r="B209" s="8"/>
      <c r="C209" s="41">
        <f t="shared" si="177"/>
        <v>4857</v>
      </c>
      <c r="D209" s="96">
        <f t="shared" si="169"/>
        <v>6.9588196432503802</v>
      </c>
      <c r="E209" s="41">
        <v>501</v>
      </c>
      <c r="F209" s="96">
        <f t="shared" si="170"/>
        <v>34.316353887399465</v>
      </c>
      <c r="G209" s="41">
        <v>532</v>
      </c>
      <c r="H209" s="96">
        <f t="shared" si="171"/>
        <v>17.439293598233995</v>
      </c>
      <c r="I209" s="41">
        <v>17</v>
      </c>
      <c r="J209" s="96">
        <f t="shared" si="172"/>
        <v>-31.999999999999996</v>
      </c>
      <c r="K209" s="41">
        <v>213</v>
      </c>
      <c r="L209" s="96">
        <f t="shared" si="173"/>
        <v>18.99441340782122</v>
      </c>
      <c r="M209" s="41">
        <v>787</v>
      </c>
      <c r="N209" s="96">
        <f t="shared" si="174"/>
        <v>-9.436133486766396</v>
      </c>
      <c r="O209" s="41">
        <v>109</v>
      </c>
      <c r="P209" s="123" t="s">
        <v>127</v>
      </c>
      <c r="Q209" s="41">
        <v>122</v>
      </c>
      <c r="R209" s="123" t="s">
        <v>127</v>
      </c>
      <c r="S209" s="41">
        <v>334</v>
      </c>
      <c r="T209" s="96">
        <f t="shared" si="175"/>
        <v>-16.708229426433917</v>
      </c>
      <c r="U209" s="41">
        <v>158</v>
      </c>
      <c r="V209" s="123" t="s">
        <v>127</v>
      </c>
      <c r="W209" s="41">
        <v>74</v>
      </c>
      <c r="X209" s="123" t="s">
        <v>127</v>
      </c>
      <c r="Y209" s="41">
        <v>1304</v>
      </c>
      <c r="Z209" s="96">
        <f t="shared" si="176"/>
        <v>6.7977067977067929</v>
      </c>
      <c r="AA209" s="41">
        <v>579</v>
      </c>
      <c r="AB209" s="123" t="s">
        <v>127</v>
      </c>
      <c r="AC209" s="41">
        <v>127</v>
      </c>
      <c r="AD209" s="123" t="s">
        <v>127</v>
      </c>
    </row>
    <row r="210" spans="1:30" s="1" customFormat="1" ht="12" customHeight="1">
      <c r="A210" s="6" t="s">
        <v>1</v>
      </c>
      <c r="B210" s="8"/>
      <c r="C210" s="41">
        <f t="shared" si="177"/>
        <v>4463</v>
      </c>
      <c r="D210" s="96">
        <f t="shared" si="169"/>
        <v>17.478283758883919</v>
      </c>
      <c r="E210" s="41">
        <v>371</v>
      </c>
      <c r="F210" s="96">
        <f t="shared" si="170"/>
        <v>0.54200542005420349</v>
      </c>
      <c r="G210" s="41">
        <v>438</v>
      </c>
      <c r="H210" s="96">
        <f t="shared" si="171"/>
        <v>2.8169014084507005</v>
      </c>
      <c r="I210" s="41">
        <v>48</v>
      </c>
      <c r="J210" s="96">
        <f t="shared" si="172"/>
        <v>-14.28571428571429</v>
      </c>
      <c r="K210" s="41">
        <v>238</v>
      </c>
      <c r="L210" s="96">
        <f t="shared" si="173"/>
        <v>21.42857142857142</v>
      </c>
      <c r="M210" s="41">
        <v>725</v>
      </c>
      <c r="N210" s="96">
        <f t="shared" si="174"/>
        <v>21.848739495798309</v>
      </c>
      <c r="O210" s="41">
        <v>95</v>
      </c>
      <c r="P210" s="123" t="s">
        <v>127</v>
      </c>
      <c r="Q210" s="41">
        <v>181</v>
      </c>
      <c r="R210" s="123" t="s">
        <v>127</v>
      </c>
      <c r="S210" s="41">
        <v>336</v>
      </c>
      <c r="T210" s="96">
        <f t="shared" si="175"/>
        <v>118.18181818181816</v>
      </c>
      <c r="U210" s="41">
        <v>174</v>
      </c>
      <c r="V210" s="123" t="s">
        <v>127</v>
      </c>
      <c r="W210" s="41">
        <v>121</v>
      </c>
      <c r="X210" s="123" t="s">
        <v>127</v>
      </c>
      <c r="Y210" s="41">
        <v>1050</v>
      </c>
      <c r="Z210" s="96">
        <f t="shared" si="176"/>
        <v>1.5473887814313247</v>
      </c>
      <c r="AA210" s="41">
        <v>612</v>
      </c>
      <c r="AB210" s="123" t="s">
        <v>127</v>
      </c>
      <c r="AC210" s="41">
        <v>74</v>
      </c>
      <c r="AD210" s="123" t="s">
        <v>127</v>
      </c>
    </row>
    <row r="211" spans="1:30" s="1" customFormat="1" ht="19.5" customHeight="1">
      <c r="A211" s="6" t="s">
        <v>401</v>
      </c>
      <c r="B211" s="8"/>
      <c r="C211" s="12">
        <f t="shared" si="177"/>
        <v>4866</v>
      </c>
      <c r="D211" s="72">
        <f t="shared" ref="D211:D216" si="178">(C211/C199-1)*100</f>
        <v>5.5989583333333259</v>
      </c>
      <c r="E211" s="12">
        <v>451</v>
      </c>
      <c r="F211" s="72">
        <f t="shared" ref="F211:F216" si="179">(E211/E199-1)*100</f>
        <v>-0.879120879120876</v>
      </c>
      <c r="G211" s="12">
        <v>538</v>
      </c>
      <c r="H211" s="72">
        <f t="shared" ref="H211:H216" si="180">(G211/G199-1)*100</f>
        <v>12.788259958071269</v>
      </c>
      <c r="I211" s="12">
        <v>29</v>
      </c>
      <c r="J211" s="72">
        <f t="shared" ref="J211:J216" si="181">(I211/I199-1)*100</f>
        <v>81.25</v>
      </c>
      <c r="K211" s="12">
        <v>199</v>
      </c>
      <c r="L211" s="72">
        <f t="shared" ref="L211:L216" si="182">(K211/K199-1)*100</f>
        <v>6.4171122994652441</v>
      </c>
      <c r="M211" s="12">
        <v>777</v>
      </c>
      <c r="N211" s="72">
        <f t="shared" ref="N211:N216" si="183">(M211/M199-1)*100</f>
        <v>4.7169811320754818</v>
      </c>
      <c r="O211" s="12">
        <v>178</v>
      </c>
      <c r="P211" s="72">
        <f t="shared" ref="P211:P216" si="184">(O211/O199-1)*100</f>
        <v>43.548387096774199</v>
      </c>
      <c r="Q211" s="12">
        <v>130</v>
      </c>
      <c r="R211" s="72">
        <f t="shared" ref="R211:R216" si="185">(Q211/Q199-1)*100</f>
        <v>-14.473684210526317</v>
      </c>
      <c r="S211" s="12">
        <v>314</v>
      </c>
      <c r="T211" s="72">
        <f t="shared" ref="T211:T216" si="186">(S211/S199-1)*100</f>
        <v>-17.150395778364114</v>
      </c>
      <c r="U211" s="12">
        <v>203</v>
      </c>
      <c r="V211" s="72">
        <f t="shared" ref="V211:V216" si="187">(U211/U199-1)*100</f>
        <v>-26.181818181818183</v>
      </c>
      <c r="W211" s="12">
        <v>59</v>
      </c>
      <c r="X211" s="72">
        <f t="shared" ref="X211:X216" si="188">(W211/W199-1)*100</f>
        <v>180.95238095238093</v>
      </c>
      <c r="Y211" s="12">
        <v>1180</v>
      </c>
      <c r="Z211" s="72">
        <f t="shared" ref="Z211:Z216" si="189">(Y211/Y199-1)*100</f>
        <v>-2.8806584362139898</v>
      </c>
      <c r="AA211" s="12">
        <v>758</v>
      </c>
      <c r="AB211" s="72">
        <f t="shared" ref="AB211:AB216" si="190">(AA211/AA199-1)*100</f>
        <v>50.695825049701781</v>
      </c>
      <c r="AC211" s="12">
        <v>50</v>
      </c>
      <c r="AD211" s="72">
        <f t="shared" ref="AD211:AD216" si="191">(AC211/AC199-1)*100</f>
        <v>-19.354838709677423</v>
      </c>
    </row>
    <row r="212" spans="1:30" s="1" customFormat="1" ht="12" customHeight="1">
      <c r="A212" s="6" t="s">
        <v>3</v>
      </c>
      <c r="B212" s="8"/>
      <c r="C212" s="12">
        <f t="shared" ref="C212" si="192">SUM(E212,G212,I212,K212,M212,O212,Q212,S212,U212,W212,Y212,AA212,AC212)</f>
        <v>4572</v>
      </c>
      <c r="D212" s="72">
        <f t="shared" si="178"/>
        <v>12.5</v>
      </c>
      <c r="E212" s="12">
        <v>443</v>
      </c>
      <c r="F212" s="72">
        <f t="shared" si="179"/>
        <v>18.449197860962574</v>
      </c>
      <c r="G212" s="12">
        <v>538</v>
      </c>
      <c r="H212" s="72">
        <f t="shared" si="180"/>
        <v>26.291079812206576</v>
      </c>
      <c r="I212" s="12">
        <v>22</v>
      </c>
      <c r="J212" s="72">
        <f t="shared" si="181"/>
        <v>-33.333333333333336</v>
      </c>
      <c r="K212" s="12">
        <v>292</v>
      </c>
      <c r="L212" s="72">
        <f t="shared" si="182"/>
        <v>85.98726114649682</v>
      </c>
      <c r="M212" s="12">
        <v>674</v>
      </c>
      <c r="N212" s="72">
        <f t="shared" si="183"/>
        <v>-13.810741687979544</v>
      </c>
      <c r="O212" s="12">
        <v>88</v>
      </c>
      <c r="P212" s="72">
        <f t="shared" si="184"/>
        <v>29.411764705882359</v>
      </c>
      <c r="Q212" s="12">
        <v>144</v>
      </c>
      <c r="R212" s="72">
        <f t="shared" si="185"/>
        <v>56.521739130434788</v>
      </c>
      <c r="S212" s="12">
        <v>349</v>
      </c>
      <c r="T212" s="72">
        <f t="shared" si="186"/>
        <v>10.094637223974768</v>
      </c>
      <c r="U212" s="12">
        <v>126</v>
      </c>
      <c r="V212" s="72">
        <f t="shared" si="187"/>
        <v>-5.2631578947368478</v>
      </c>
      <c r="W212" s="12">
        <v>45</v>
      </c>
      <c r="X212" s="72">
        <f t="shared" si="188"/>
        <v>7.1428571428571397</v>
      </c>
      <c r="Y212" s="12">
        <v>1081</v>
      </c>
      <c r="Z212" s="72">
        <f t="shared" si="189"/>
        <v>-3.3958891867739038</v>
      </c>
      <c r="AA212" s="12">
        <v>695</v>
      </c>
      <c r="AB212" s="72">
        <f t="shared" si="190"/>
        <v>40.68825910931173</v>
      </c>
      <c r="AC212" s="12">
        <v>75</v>
      </c>
      <c r="AD212" s="72">
        <f t="shared" si="191"/>
        <v>177.77777777777777</v>
      </c>
    </row>
    <row r="213" spans="1:30" s="1" customFormat="1" ht="12" customHeight="1">
      <c r="A213" s="6" t="s">
        <v>4</v>
      </c>
      <c r="B213" s="8"/>
      <c r="C213" s="12">
        <f t="shared" ref="C213" si="193">SUM(E213,G213,I213,K213,M213,O213,Q213,S213,U213,W213,Y213,AA213,AC213)</f>
        <v>4271</v>
      </c>
      <c r="D213" s="72">
        <f t="shared" si="178"/>
        <v>-2.8655901751194035</v>
      </c>
      <c r="E213" s="12">
        <v>401</v>
      </c>
      <c r="F213" s="72">
        <f t="shared" si="179"/>
        <v>-4.976303317535546</v>
      </c>
      <c r="G213" s="12">
        <v>620</v>
      </c>
      <c r="H213" s="72">
        <f t="shared" si="180"/>
        <v>6.5292096219931262</v>
      </c>
      <c r="I213" s="12">
        <v>47</v>
      </c>
      <c r="J213" s="72">
        <f t="shared" si="181"/>
        <v>30.555555555555557</v>
      </c>
      <c r="K213" s="12">
        <v>264</v>
      </c>
      <c r="L213" s="72">
        <f t="shared" si="182"/>
        <v>2.3255813953488413</v>
      </c>
      <c r="M213" s="12">
        <v>594</v>
      </c>
      <c r="N213" s="72">
        <f t="shared" si="183"/>
        <v>-5.5643879173290944</v>
      </c>
      <c r="O213" s="12">
        <v>70</v>
      </c>
      <c r="P213" s="72">
        <f t="shared" si="184"/>
        <v>-38.053097345132748</v>
      </c>
      <c r="Q213" s="12">
        <v>123</v>
      </c>
      <c r="R213" s="72">
        <f t="shared" si="185"/>
        <v>0</v>
      </c>
      <c r="S213" s="12">
        <v>283</v>
      </c>
      <c r="T213" s="72">
        <f t="shared" si="186"/>
        <v>21.982758620689658</v>
      </c>
      <c r="U213" s="12">
        <v>108</v>
      </c>
      <c r="V213" s="72">
        <f t="shared" si="187"/>
        <v>-35.32934131736527</v>
      </c>
      <c r="W213" s="12">
        <v>81</v>
      </c>
      <c r="X213" s="72">
        <f t="shared" si="188"/>
        <v>68.75</v>
      </c>
      <c r="Y213" s="12">
        <v>1095</v>
      </c>
      <c r="Z213" s="72">
        <f t="shared" si="189"/>
        <v>-0.45454545454545192</v>
      </c>
      <c r="AA213" s="12">
        <v>491</v>
      </c>
      <c r="AB213" s="72">
        <f t="shared" si="190"/>
        <v>-20.93397745571659</v>
      </c>
      <c r="AC213" s="12">
        <v>94</v>
      </c>
      <c r="AD213" s="72">
        <f t="shared" si="191"/>
        <v>42.424242424242429</v>
      </c>
    </row>
    <row r="214" spans="1:30" s="1" customFormat="1" ht="12" customHeight="1">
      <c r="A214" s="6" t="s">
        <v>5</v>
      </c>
      <c r="B214" s="8"/>
      <c r="C214" s="12">
        <f t="shared" ref="C214" si="194">SUM(E214,G214,I214,K214,M214,O214,Q214,S214,U214,W214,Y214,AA214,AC214)</f>
        <v>4808</v>
      </c>
      <c r="D214" s="72">
        <f t="shared" si="178"/>
        <v>5.484861781483108</v>
      </c>
      <c r="E214" s="12">
        <v>438</v>
      </c>
      <c r="F214" s="72">
        <f t="shared" si="179"/>
        <v>-7.5949367088607556</v>
      </c>
      <c r="G214" s="12">
        <v>494</v>
      </c>
      <c r="H214" s="72">
        <f t="shared" si="180"/>
        <v>-4.2635658914728651</v>
      </c>
      <c r="I214" s="12">
        <v>26</v>
      </c>
      <c r="J214" s="72">
        <f t="shared" si="181"/>
        <v>36.842105263157897</v>
      </c>
      <c r="K214" s="12">
        <v>248</v>
      </c>
      <c r="L214" s="72">
        <f t="shared" si="182"/>
        <v>60.000000000000007</v>
      </c>
      <c r="M214" s="12">
        <v>766</v>
      </c>
      <c r="N214" s="72">
        <f t="shared" si="183"/>
        <v>16.946564885496173</v>
      </c>
      <c r="O214" s="12">
        <v>110</v>
      </c>
      <c r="P214" s="72">
        <f t="shared" si="184"/>
        <v>-12</v>
      </c>
      <c r="Q214" s="12">
        <v>109</v>
      </c>
      <c r="R214" s="72">
        <f t="shared" si="185"/>
        <v>-42.328042328042329</v>
      </c>
      <c r="S214" s="12">
        <v>282</v>
      </c>
      <c r="T214" s="72">
        <f t="shared" si="186"/>
        <v>-17.058823529411761</v>
      </c>
      <c r="U214" s="12">
        <v>199</v>
      </c>
      <c r="V214" s="72">
        <f t="shared" si="187"/>
        <v>8.7431693989071135</v>
      </c>
      <c r="W214" s="12">
        <v>73</v>
      </c>
      <c r="X214" s="72">
        <f t="shared" si="188"/>
        <v>55.319148936170201</v>
      </c>
      <c r="Y214" s="12">
        <v>1314</v>
      </c>
      <c r="Z214" s="72">
        <f t="shared" si="189"/>
        <v>7.2653061224489779</v>
      </c>
      <c r="AA214" s="12">
        <v>706</v>
      </c>
      <c r="AB214" s="72">
        <f t="shared" si="190"/>
        <v>17.275747508305649</v>
      </c>
      <c r="AC214" s="12">
        <v>43</v>
      </c>
      <c r="AD214" s="72">
        <f t="shared" si="191"/>
        <v>53.571428571428584</v>
      </c>
    </row>
    <row r="215" spans="1:30" s="1" customFormat="1" ht="12" customHeight="1">
      <c r="A215" s="6" t="s">
        <v>6</v>
      </c>
      <c r="B215" s="8"/>
      <c r="C215" s="12">
        <f t="shared" ref="C215" si="195">SUM(E215,G215,I215,K215,M215,O215,Q215,S215,U215,W215,Y215,AA215,AC215)</f>
        <v>4718</v>
      </c>
      <c r="D215" s="72">
        <f t="shared" si="178"/>
        <v>3.8749449581682027</v>
      </c>
      <c r="E215" s="12">
        <v>451</v>
      </c>
      <c r="F215" s="72">
        <f t="shared" si="179"/>
        <v>16.839378238341961</v>
      </c>
      <c r="G215" s="12">
        <v>589</v>
      </c>
      <c r="H215" s="72">
        <f t="shared" si="180"/>
        <v>7.8754578754578697</v>
      </c>
      <c r="I215" s="12">
        <v>21</v>
      </c>
      <c r="J215" s="72">
        <f t="shared" si="181"/>
        <v>-12.5</v>
      </c>
      <c r="K215" s="12">
        <v>280</v>
      </c>
      <c r="L215" s="72">
        <f t="shared" si="182"/>
        <v>63.742690058479525</v>
      </c>
      <c r="M215" s="12">
        <v>613</v>
      </c>
      <c r="N215" s="72">
        <f t="shared" si="183"/>
        <v>-24.692874692874689</v>
      </c>
      <c r="O215" s="12">
        <v>98</v>
      </c>
      <c r="P215" s="72">
        <f t="shared" si="184"/>
        <v>18.07228915662651</v>
      </c>
      <c r="Q215" s="12">
        <v>156</v>
      </c>
      <c r="R215" s="72">
        <f t="shared" si="185"/>
        <v>1.9607843137254832</v>
      </c>
      <c r="S215" s="12">
        <v>346</v>
      </c>
      <c r="T215" s="72">
        <f t="shared" si="186"/>
        <v>18.493150684931514</v>
      </c>
      <c r="U215" s="12">
        <v>176</v>
      </c>
      <c r="V215" s="72">
        <f t="shared" si="187"/>
        <v>44.262295081967217</v>
      </c>
      <c r="W215" s="12">
        <v>89</v>
      </c>
      <c r="X215" s="72">
        <f t="shared" si="188"/>
        <v>106.97674418604652</v>
      </c>
      <c r="Y215" s="12">
        <v>1166</v>
      </c>
      <c r="Z215" s="72">
        <f t="shared" si="189"/>
        <v>-9.542280837858808</v>
      </c>
      <c r="AA215" s="12">
        <v>698</v>
      </c>
      <c r="AB215" s="72">
        <f t="shared" si="190"/>
        <v>18.505942275042454</v>
      </c>
      <c r="AC215" s="12">
        <v>35</v>
      </c>
      <c r="AD215" s="72">
        <f t="shared" si="191"/>
        <v>16.666666666666675</v>
      </c>
    </row>
    <row r="216" spans="1:30" s="1" customFormat="1" ht="12" customHeight="1">
      <c r="A216" s="6" t="s">
        <v>7</v>
      </c>
      <c r="B216" s="8"/>
      <c r="C216" s="12">
        <f t="shared" ref="C216" si="196">SUM(E216,G216,I216,K216,M216,O216,Q216,S216,U216,W216,Y216,AA216,AC216)</f>
        <v>4344</v>
      </c>
      <c r="D216" s="72">
        <f t="shared" si="178"/>
        <v>-1.3623978201634857</v>
      </c>
      <c r="E216" s="12">
        <v>452</v>
      </c>
      <c r="F216" s="72">
        <f t="shared" si="179"/>
        <v>-10.671936758893285</v>
      </c>
      <c r="G216" s="12">
        <v>638</v>
      </c>
      <c r="H216" s="72">
        <f t="shared" si="180"/>
        <v>17.064220183486235</v>
      </c>
      <c r="I216" s="12">
        <v>38</v>
      </c>
      <c r="J216" s="72">
        <f t="shared" si="181"/>
        <v>-19.148936170212771</v>
      </c>
      <c r="K216" s="12">
        <v>228</v>
      </c>
      <c r="L216" s="72">
        <f t="shared" si="182"/>
        <v>-10.588235294117643</v>
      </c>
      <c r="M216" s="12">
        <v>684</v>
      </c>
      <c r="N216" s="72">
        <f t="shared" si="183"/>
        <v>17.931034482758612</v>
      </c>
      <c r="O216" s="12">
        <v>71</v>
      </c>
      <c r="P216" s="72">
        <f t="shared" si="184"/>
        <v>-37.719298245614027</v>
      </c>
      <c r="Q216" s="12">
        <v>128</v>
      </c>
      <c r="R216" s="72">
        <f t="shared" si="185"/>
        <v>26.732673267326735</v>
      </c>
      <c r="S216" s="12">
        <v>245</v>
      </c>
      <c r="T216" s="72">
        <f t="shared" si="186"/>
        <v>47.590361445783124</v>
      </c>
      <c r="U216" s="12">
        <v>148</v>
      </c>
      <c r="V216" s="72">
        <f t="shared" si="187"/>
        <v>1.3698630136986356</v>
      </c>
      <c r="W216" s="12">
        <v>78</v>
      </c>
      <c r="X216" s="72">
        <f t="shared" si="188"/>
        <v>110.81081081081079</v>
      </c>
      <c r="Y216" s="12">
        <v>1012</v>
      </c>
      <c r="Z216" s="72">
        <f t="shared" si="189"/>
        <v>-20.999219359875099</v>
      </c>
      <c r="AA216" s="12">
        <v>590</v>
      </c>
      <c r="AB216" s="72">
        <f t="shared" si="190"/>
        <v>2.2530329289428108</v>
      </c>
      <c r="AC216" s="12">
        <v>32</v>
      </c>
      <c r="AD216" s="72">
        <f t="shared" si="191"/>
        <v>-34.693877551020414</v>
      </c>
    </row>
    <row r="217" spans="1:30" s="1" customFormat="1" ht="12" customHeight="1">
      <c r="A217" s="6" t="s">
        <v>10</v>
      </c>
      <c r="B217" s="8"/>
      <c r="C217" s="12">
        <f t="shared" ref="C217" si="197">SUM(E217,G217,I217,K217,M217,O217,Q217,S217,U217,W217,Y217,AA217,AC217)</f>
        <v>6113</v>
      </c>
      <c r="D217" s="72">
        <f t="shared" ref="D217" si="198">(C217/C205-1)*100</f>
        <v>18.079969094069924</v>
      </c>
      <c r="E217" s="12">
        <v>497</v>
      </c>
      <c r="F217" s="72">
        <f t="shared" ref="F217" si="199">(E217/E205-1)*100</f>
        <v>1.4285714285714235</v>
      </c>
      <c r="G217" s="12">
        <v>694</v>
      </c>
      <c r="H217" s="72">
        <f t="shared" ref="H217" si="200">(G217/G205-1)*100</f>
        <v>3.5820895522387985</v>
      </c>
      <c r="I217" s="12">
        <v>33</v>
      </c>
      <c r="J217" s="72">
        <f t="shared" ref="J217" si="201">(I217/I205-1)*100</f>
        <v>94.117647058823522</v>
      </c>
      <c r="K217" s="12">
        <v>473</v>
      </c>
      <c r="L217" s="72">
        <f t="shared" ref="L217" si="202">(K217/K205-1)*100</f>
        <v>91.497975708502025</v>
      </c>
      <c r="M217" s="12">
        <v>860</v>
      </c>
      <c r="N217" s="72">
        <f t="shared" ref="N217" si="203">(M217/M205-1)*100</f>
        <v>12.271540469973896</v>
      </c>
      <c r="O217" s="12">
        <v>124</v>
      </c>
      <c r="P217" s="72">
        <f t="shared" ref="P217" si="204">(O217/O205-1)*100</f>
        <v>-17.333333333333336</v>
      </c>
      <c r="Q217" s="12">
        <v>149</v>
      </c>
      <c r="R217" s="72">
        <f t="shared" ref="R217" si="205">(Q217/Q205-1)*100</f>
        <v>-11.834319526627224</v>
      </c>
      <c r="S217" s="12">
        <v>586</v>
      </c>
      <c r="T217" s="72">
        <f t="shared" ref="T217" si="206">(S217/S205-1)*100</f>
        <v>55.437665782493362</v>
      </c>
      <c r="U217" s="12">
        <v>207</v>
      </c>
      <c r="V217" s="72">
        <f t="shared" ref="V217" si="207">(U217/U205-1)*100</f>
        <v>13.114754098360649</v>
      </c>
      <c r="W217" s="12">
        <v>50</v>
      </c>
      <c r="X217" s="72">
        <f t="shared" ref="X217:X223" si="208">(W217/W205-1)*100</f>
        <v>-20.63492063492064</v>
      </c>
      <c r="Y217" s="12">
        <v>1431</v>
      </c>
      <c r="Z217" s="72">
        <f t="shared" ref="Z217" si="209">(Y217/Y205-1)*100</f>
        <v>6.7910447761194037</v>
      </c>
      <c r="AA217" s="12">
        <v>955</v>
      </c>
      <c r="AB217" s="72">
        <f t="shared" ref="AB217" si="210">(AA217/AA205-1)*100</f>
        <v>39.824304538799417</v>
      </c>
      <c r="AC217" s="12">
        <v>54</v>
      </c>
      <c r="AD217" s="72">
        <f t="shared" ref="AD217" si="211">(AC217/AC205-1)*100</f>
        <v>145.45454545454547</v>
      </c>
    </row>
    <row r="218" spans="1:30" s="1" customFormat="1" ht="12" customHeight="1">
      <c r="A218" s="6" t="s">
        <v>8</v>
      </c>
      <c r="B218" s="8"/>
      <c r="C218" s="12">
        <f t="shared" ref="C218" si="212">SUM(E218,G218,I218,K218,M218,O218,Q218,S218,U218,W218,Y218,AA218,AC218)</f>
        <v>4611</v>
      </c>
      <c r="D218" s="72">
        <f t="shared" ref="D218" si="213">(C218/C206-1)*100</f>
        <v>9.0586565752128756</v>
      </c>
      <c r="E218" s="12">
        <v>474</v>
      </c>
      <c r="F218" s="72">
        <f t="shared" ref="F218" si="214">(E218/E206-1)*100</f>
        <v>1.2820512820512775</v>
      </c>
      <c r="G218" s="12">
        <v>535</v>
      </c>
      <c r="H218" s="72">
        <f t="shared" ref="H218" si="215">(G218/G206-1)*100</f>
        <v>-6.4685314685314683</v>
      </c>
      <c r="I218" s="12">
        <v>21</v>
      </c>
      <c r="J218" s="72">
        <f t="shared" ref="J218" si="216">(I218/I206-1)*100</f>
        <v>90.909090909090921</v>
      </c>
      <c r="K218" s="12">
        <v>206</v>
      </c>
      <c r="L218" s="72">
        <f t="shared" ref="L218" si="217">(K218/K206-1)*100</f>
        <v>17.714285714285705</v>
      </c>
      <c r="M218" s="12">
        <v>669</v>
      </c>
      <c r="N218" s="72">
        <f t="shared" ref="N218" si="218">(M218/M206-1)*100</f>
        <v>-10.918774966711053</v>
      </c>
      <c r="O218" s="12">
        <v>116</v>
      </c>
      <c r="P218" s="72">
        <f t="shared" ref="P218" si="219">(O218/O206-1)*100</f>
        <v>18.367346938775508</v>
      </c>
      <c r="Q218" s="12">
        <v>177</v>
      </c>
      <c r="R218" s="72">
        <f t="shared" ref="R218" si="220">(Q218/Q206-1)*100</f>
        <v>101.13636363636363</v>
      </c>
      <c r="S218" s="12">
        <v>267</v>
      </c>
      <c r="T218" s="72">
        <f t="shared" ref="T218" si="221">(S218/S206-1)*100</f>
        <v>49.162011173184354</v>
      </c>
      <c r="U218" s="12">
        <v>150</v>
      </c>
      <c r="V218" s="72">
        <f t="shared" ref="V218" si="222">(U218/U206-1)*100</f>
        <v>6.3829787234042534</v>
      </c>
      <c r="W218" s="12">
        <v>82</v>
      </c>
      <c r="X218" s="72">
        <f t="shared" si="208"/>
        <v>86.36363636363636</v>
      </c>
      <c r="Y218" s="12">
        <v>1218</v>
      </c>
      <c r="Z218" s="72">
        <f t="shared" ref="Z218" si="223">(Y218/Y206-1)*100</f>
        <v>4.5493562231759599</v>
      </c>
      <c r="AA218" s="12">
        <v>650</v>
      </c>
      <c r="AB218" s="72">
        <f t="shared" ref="AB218" si="224">(AA218/AA206-1)*100</f>
        <v>30.784708249496973</v>
      </c>
      <c r="AC218" s="12">
        <v>46</v>
      </c>
      <c r="AD218" s="72">
        <f t="shared" ref="AD218" si="225">(AC218/AC206-1)*100</f>
        <v>17.948717948717952</v>
      </c>
    </row>
    <row r="219" spans="1:30" s="1" customFormat="1" ht="12" customHeight="1">
      <c r="A219" s="6" t="s">
        <v>9</v>
      </c>
      <c r="B219" s="8"/>
      <c r="C219" s="12">
        <f t="shared" ref="C219:C220" si="226">SUM(E219,G219,I219,K219,M219,O219,Q219,S219,U219,W219,Y219,AA219,AC219)</f>
        <v>3674</v>
      </c>
      <c r="D219" s="72">
        <f t="shared" ref="D219" si="227">(C219/C207-1)*100</f>
        <v>-8.0810607955966951</v>
      </c>
      <c r="E219" s="12">
        <v>409</v>
      </c>
      <c r="F219" s="72">
        <f t="shared" ref="F219" si="228">(E219/E207-1)*100</f>
        <v>28.616352201257868</v>
      </c>
      <c r="G219" s="12">
        <v>353</v>
      </c>
      <c r="H219" s="72">
        <f t="shared" ref="H219" si="229">(G219/G207-1)*100</f>
        <v>-35.466179159049361</v>
      </c>
      <c r="I219" s="12">
        <v>33</v>
      </c>
      <c r="J219" s="72">
        <f t="shared" ref="J219" si="230">(I219/I207-1)*100</f>
        <v>-35.294117647058819</v>
      </c>
      <c r="K219" s="12">
        <v>162</v>
      </c>
      <c r="L219" s="72">
        <f t="shared" ref="L219" si="231">(K219/K207-1)*100</f>
        <v>-7.9545454545454586</v>
      </c>
      <c r="M219" s="12">
        <v>594</v>
      </c>
      <c r="N219" s="72">
        <f t="shared" ref="N219" si="232">(M219/M207-1)*100</f>
        <v>0.67796610169490457</v>
      </c>
      <c r="O219" s="12">
        <v>71</v>
      </c>
      <c r="P219" s="72">
        <f t="shared" ref="P219" si="233">(O219/O207-1)*100</f>
        <v>9.2307692307692193</v>
      </c>
      <c r="Q219" s="12">
        <v>88</v>
      </c>
      <c r="R219" s="72">
        <f t="shared" ref="R219" si="234">(Q219/Q207-1)*100</f>
        <v>-13.725490196078427</v>
      </c>
      <c r="S219" s="12">
        <v>210</v>
      </c>
      <c r="T219" s="72">
        <f t="shared" ref="T219" si="235">(S219/S207-1)*100</f>
        <v>39.072847682119203</v>
      </c>
      <c r="U219" s="12">
        <v>107</v>
      </c>
      <c r="V219" s="72">
        <f t="shared" ref="V219" si="236">(U219/U207-1)*100</f>
        <v>-0.92592592592593004</v>
      </c>
      <c r="W219" s="12">
        <v>73</v>
      </c>
      <c r="X219" s="72">
        <f t="shared" si="208"/>
        <v>28.07017543859649</v>
      </c>
      <c r="Y219" s="12">
        <v>971</v>
      </c>
      <c r="Z219" s="72">
        <f t="shared" ref="Z219" si="237">(Y219/Y207-1)*100</f>
        <v>-13.994685562444642</v>
      </c>
      <c r="AA219" s="12">
        <v>498</v>
      </c>
      <c r="AB219" s="72">
        <f t="shared" ref="AB219" si="238">(AA219/AA207-1)*100</f>
        <v>-17.412935323383081</v>
      </c>
      <c r="AC219" s="12">
        <v>105</v>
      </c>
      <c r="AD219" s="72">
        <f t="shared" ref="AD219" si="239">(AC219/AC207-1)*100</f>
        <v>5.0000000000000044</v>
      </c>
    </row>
    <row r="220" spans="1:30" s="1" customFormat="1" ht="12" customHeight="1">
      <c r="A220" s="6" t="s">
        <v>398</v>
      </c>
      <c r="B220" s="8"/>
      <c r="C220" s="12">
        <f t="shared" si="226"/>
        <v>5323</v>
      </c>
      <c r="D220" s="72">
        <f>(C220/C208-1)*100</f>
        <v>-0.48607216302112288</v>
      </c>
      <c r="E220" s="12">
        <v>520</v>
      </c>
      <c r="F220" s="72">
        <f t="shared" ref="F220" si="240">(E220/E208-1)*100</f>
        <v>16.07142857142858</v>
      </c>
      <c r="G220" s="12">
        <v>520</v>
      </c>
      <c r="H220" s="72">
        <f t="shared" ref="H220" si="241">(G220/G208-1)*100</f>
        <v>-19.629057187016997</v>
      </c>
      <c r="I220" s="12">
        <v>25</v>
      </c>
      <c r="J220" s="72">
        <f t="shared" ref="J220" si="242">(I220/I208-1)*100</f>
        <v>4.1666666666666741</v>
      </c>
      <c r="K220" s="12">
        <v>270</v>
      </c>
      <c r="L220" s="72">
        <f t="shared" ref="L220" si="243">(K220/K208-1)*100</f>
        <v>13.445378151260501</v>
      </c>
      <c r="M220" s="12">
        <v>848</v>
      </c>
      <c r="N220" s="72">
        <f t="shared" ref="N220" si="244">(M220/M208-1)*100</f>
        <v>1.6786570743405171</v>
      </c>
      <c r="O220" s="12">
        <v>101</v>
      </c>
      <c r="P220" s="72">
        <f t="shared" ref="P220" si="245">(O220/O208-1)*100</f>
        <v>-29.861111111111114</v>
      </c>
      <c r="Q220" s="12">
        <v>157</v>
      </c>
      <c r="R220" s="72">
        <f t="shared" ref="R220" si="246">(Q220/Q208-1)*100</f>
        <v>0.64102564102563875</v>
      </c>
      <c r="S220" s="12">
        <v>456</v>
      </c>
      <c r="T220" s="72">
        <f t="shared" ref="T220" si="247">(S220/S208-1)*100</f>
        <v>33.333333333333329</v>
      </c>
      <c r="U220" s="12">
        <v>139</v>
      </c>
      <c r="V220" s="72">
        <f t="shared" ref="V220" si="248">(U220/U208-1)*100</f>
        <v>-30.845771144278611</v>
      </c>
      <c r="W220" s="12">
        <v>55</v>
      </c>
      <c r="X220" s="72">
        <f t="shared" si="208"/>
        <v>-28.571428571428569</v>
      </c>
      <c r="Y220" s="12">
        <v>1360</v>
      </c>
      <c r="Z220" s="72">
        <f t="shared" ref="Z220" si="249">(Y220/Y208-1)*100</f>
        <v>9.2369477911646634</v>
      </c>
      <c r="AA220" s="12">
        <v>784</v>
      </c>
      <c r="AB220" s="72">
        <f t="shared" ref="AB220" si="250">(AA220/AA208-1)*100</f>
        <v>1.5544041450777257</v>
      </c>
      <c r="AC220" s="12">
        <v>88</v>
      </c>
      <c r="AD220" s="72">
        <f t="shared" ref="AD220" si="251">(AC220/AC208-1)*100</f>
        <v>-60.180995475113129</v>
      </c>
    </row>
    <row r="221" spans="1:30" s="1" customFormat="1" ht="12" customHeight="1">
      <c r="A221" s="6" t="s">
        <v>0</v>
      </c>
      <c r="B221" s="8"/>
      <c r="C221" s="12">
        <f t="shared" ref="C221" si="252">SUM(E221,G221,I221,K221,M221,O221,Q221,S221,U221,W221,Y221,AA221,AC221)</f>
        <v>4870</v>
      </c>
      <c r="D221" s="72">
        <f>(C221/C209-1)*100</f>
        <v>0.26765493102738347</v>
      </c>
      <c r="E221" s="12">
        <v>516</v>
      </c>
      <c r="F221" s="72">
        <f t="shared" ref="F221" si="253">(E221/E209-1)*100</f>
        <v>2.9940119760478945</v>
      </c>
      <c r="G221" s="12">
        <v>539</v>
      </c>
      <c r="H221" s="72">
        <f t="shared" ref="H221" si="254">(G221/G209-1)*100</f>
        <v>1.3157894736842035</v>
      </c>
      <c r="I221" s="12">
        <v>39</v>
      </c>
      <c r="J221" s="72">
        <f t="shared" ref="J221" si="255">(I221/I209-1)*100</f>
        <v>129.41176470588235</v>
      </c>
      <c r="K221" s="12">
        <v>255</v>
      </c>
      <c r="L221" s="72">
        <f t="shared" ref="L221" si="256">(K221/K209-1)*100</f>
        <v>19.718309859154925</v>
      </c>
      <c r="M221" s="12">
        <v>704</v>
      </c>
      <c r="N221" s="72">
        <f t="shared" ref="N221" si="257">(M221/M209-1)*100</f>
        <v>-10.546378653113086</v>
      </c>
      <c r="O221" s="12">
        <v>126</v>
      </c>
      <c r="P221" s="72">
        <f t="shared" ref="P221" si="258">(O221/O209-1)*100</f>
        <v>15.596330275229352</v>
      </c>
      <c r="Q221" s="12">
        <v>187</v>
      </c>
      <c r="R221" s="72">
        <f t="shared" ref="R221" si="259">(Q221/Q209-1)*100</f>
        <v>53.278688524590166</v>
      </c>
      <c r="S221" s="12">
        <v>258</v>
      </c>
      <c r="T221" s="72">
        <f t="shared" ref="T221" si="260">(S221/S209-1)*100</f>
        <v>-22.754491017964074</v>
      </c>
      <c r="U221" s="12">
        <v>120</v>
      </c>
      <c r="V221" s="72">
        <f t="shared" ref="V221" si="261">(U221/U209-1)*100</f>
        <v>-24.050632911392398</v>
      </c>
      <c r="W221" s="12">
        <v>90</v>
      </c>
      <c r="X221" s="72">
        <f t="shared" si="208"/>
        <v>21.621621621621621</v>
      </c>
      <c r="Y221" s="12">
        <v>1128</v>
      </c>
      <c r="Z221" s="72">
        <f t="shared" ref="Z221" si="262">(Y221/Y209-1)*100</f>
        <v>-13.496932515337424</v>
      </c>
      <c r="AA221" s="12">
        <v>743</v>
      </c>
      <c r="AB221" s="72">
        <f t="shared" ref="AB221" si="263">(AA221/AA209-1)*100</f>
        <v>28.324697754749572</v>
      </c>
      <c r="AC221" s="12">
        <v>165</v>
      </c>
      <c r="AD221" s="72">
        <f t="shared" ref="AD221" si="264">(AC221/AC209-1)*100</f>
        <v>29.921259842519675</v>
      </c>
    </row>
    <row r="222" spans="1:30" s="1" customFormat="1" ht="12" customHeight="1">
      <c r="A222" s="6" t="s">
        <v>1</v>
      </c>
      <c r="B222" s="8"/>
      <c r="C222" s="12">
        <f t="shared" ref="C222:C223" si="265">SUM(E222,G222,I222,K222,M222,O222,Q222,S222,U222,W222,Y222,AA222,AC222)</f>
        <v>3924</v>
      </c>
      <c r="D222" s="72">
        <f>(C222/C210-1)*100</f>
        <v>-12.077078198521175</v>
      </c>
      <c r="E222" s="12">
        <v>458</v>
      </c>
      <c r="F222" s="72">
        <f t="shared" ref="F222:F223" si="266">(E222/E210-1)*100</f>
        <v>23.450134770889484</v>
      </c>
      <c r="G222" s="12">
        <v>400</v>
      </c>
      <c r="H222" s="72">
        <f t="shared" ref="H222:H223" si="267">(G222/G210-1)*100</f>
        <v>-8.6757990867579959</v>
      </c>
      <c r="I222" s="12">
        <v>43</v>
      </c>
      <c r="J222" s="72">
        <f t="shared" ref="J222:J223" si="268">(I222/I210-1)*100</f>
        <v>-10.416666666666663</v>
      </c>
      <c r="K222" s="12">
        <v>206</v>
      </c>
      <c r="L222" s="72">
        <f t="shared" ref="L222:L223" si="269">(K222/K210-1)*100</f>
        <v>-13.445378151260501</v>
      </c>
      <c r="M222" s="12">
        <v>492</v>
      </c>
      <c r="N222" s="72">
        <f t="shared" ref="N222:N223" si="270">(M222/M210-1)*100</f>
        <v>-32.137931034482762</v>
      </c>
      <c r="O222" s="12">
        <v>76</v>
      </c>
      <c r="P222" s="72">
        <f t="shared" ref="P222:P223" si="271">(O222/O210-1)*100</f>
        <v>-19.999999999999996</v>
      </c>
      <c r="Q222" s="12">
        <v>103</v>
      </c>
      <c r="R222" s="72">
        <f t="shared" ref="R222:R223" si="272">(Q222/Q210-1)*100</f>
        <v>-43.093922651933703</v>
      </c>
      <c r="S222" s="12">
        <v>206</v>
      </c>
      <c r="T222" s="72">
        <f t="shared" ref="T222:T223" si="273">(S222/S210-1)*100</f>
        <v>-38.69047619047619</v>
      </c>
      <c r="U222" s="12">
        <v>84</v>
      </c>
      <c r="V222" s="72">
        <f t="shared" ref="V222:V223" si="274">(U222/U210-1)*100</f>
        <v>-51.724137931034477</v>
      </c>
      <c r="W222" s="12">
        <v>107</v>
      </c>
      <c r="X222" s="72">
        <f t="shared" si="208"/>
        <v>-11.570247933884293</v>
      </c>
      <c r="Y222" s="12">
        <v>973</v>
      </c>
      <c r="Z222" s="72">
        <f t="shared" ref="Z222:Z223" si="275">(Y222/Y210-1)*100</f>
        <v>-7.3333333333333357</v>
      </c>
      <c r="AA222" s="12">
        <v>674</v>
      </c>
      <c r="AB222" s="72">
        <f t="shared" ref="AB222:AB223" si="276">(AA222/AA210-1)*100</f>
        <v>10.130718954248374</v>
      </c>
      <c r="AC222" s="12">
        <v>102</v>
      </c>
      <c r="AD222" s="72">
        <f t="shared" ref="AD222:AD223" si="277">(AC222/AC210-1)*100</f>
        <v>37.837837837837832</v>
      </c>
    </row>
    <row r="223" spans="1:30" s="1" customFormat="1" ht="19.5" customHeight="1">
      <c r="A223" s="6" t="s">
        <v>414</v>
      </c>
      <c r="B223" s="8"/>
      <c r="C223" s="12">
        <f t="shared" si="265"/>
        <v>4732</v>
      </c>
      <c r="D223" s="72">
        <f t="shared" ref="D223" si="278">(C223/C211-1)*100</f>
        <v>-2.7538018906699602</v>
      </c>
      <c r="E223" s="12">
        <v>469</v>
      </c>
      <c r="F223" s="72">
        <f t="shared" si="266"/>
        <v>3.9911308203991025</v>
      </c>
      <c r="G223" s="12">
        <v>398</v>
      </c>
      <c r="H223" s="72">
        <f t="shared" si="267"/>
        <v>-26.02230483271375</v>
      </c>
      <c r="I223" s="12">
        <v>17</v>
      </c>
      <c r="J223" s="72">
        <f t="shared" si="268"/>
        <v>-41.379310344827594</v>
      </c>
      <c r="K223" s="12">
        <v>273</v>
      </c>
      <c r="L223" s="72">
        <f t="shared" si="269"/>
        <v>37.185929648241213</v>
      </c>
      <c r="M223" s="12">
        <v>835</v>
      </c>
      <c r="N223" s="72">
        <f t="shared" si="270"/>
        <v>7.4646074646074645</v>
      </c>
      <c r="O223" s="12">
        <v>69</v>
      </c>
      <c r="P223" s="72">
        <f t="shared" si="271"/>
        <v>-61.235955056179783</v>
      </c>
      <c r="Q223" s="12">
        <v>132</v>
      </c>
      <c r="R223" s="72">
        <f t="shared" si="272"/>
        <v>1.538461538461533</v>
      </c>
      <c r="S223" s="12">
        <v>431</v>
      </c>
      <c r="T223" s="72">
        <f t="shared" si="273"/>
        <v>37.261146496815286</v>
      </c>
      <c r="U223" s="12">
        <v>130</v>
      </c>
      <c r="V223" s="72">
        <f t="shared" si="274"/>
        <v>-35.960591133004925</v>
      </c>
      <c r="W223" s="12">
        <v>37</v>
      </c>
      <c r="X223" s="72">
        <f t="shared" si="208"/>
        <v>-37.288135593220339</v>
      </c>
      <c r="Y223" s="12">
        <v>1331</v>
      </c>
      <c r="Z223" s="72">
        <f t="shared" si="275"/>
        <v>12.796610169491519</v>
      </c>
      <c r="AA223" s="12">
        <v>574</v>
      </c>
      <c r="AB223" s="72">
        <f t="shared" si="276"/>
        <v>-24.274406332453825</v>
      </c>
      <c r="AC223" s="12">
        <v>36</v>
      </c>
      <c r="AD223" s="72">
        <f t="shared" si="277"/>
        <v>-28.000000000000004</v>
      </c>
    </row>
    <row r="224" spans="1:30" s="1" customFormat="1" ht="12" customHeight="1">
      <c r="A224" s="6" t="s">
        <v>415</v>
      </c>
      <c r="B224" s="8"/>
      <c r="C224" s="12">
        <f t="shared" ref="C224" si="279">SUM(E224,G224,I224,K224,M224,O224,Q224,S224,U224,W224,Y224,AA224,AC224)</f>
        <v>4326</v>
      </c>
      <c r="D224" s="72">
        <f t="shared" ref="D224" si="280">(C224/C212-1)*100</f>
        <v>-5.3805774278215202</v>
      </c>
      <c r="E224" s="12">
        <v>476</v>
      </c>
      <c r="F224" s="72">
        <f t="shared" ref="F224" si="281">(E224/E212-1)*100</f>
        <v>7.4492099322799099</v>
      </c>
      <c r="G224" s="12">
        <v>469</v>
      </c>
      <c r="H224" s="72">
        <f t="shared" ref="H224" si="282">(G224/G212-1)*100</f>
        <v>-12.825278810408925</v>
      </c>
      <c r="I224" s="12">
        <v>18</v>
      </c>
      <c r="J224" s="72">
        <f t="shared" ref="J224" si="283">(I224/I212-1)*100</f>
        <v>-18.181818181818176</v>
      </c>
      <c r="K224" s="12">
        <v>295</v>
      </c>
      <c r="L224" s="72">
        <f t="shared" ref="L224" si="284">(K224/K212-1)*100</f>
        <v>1.0273972602739656</v>
      </c>
      <c r="M224" s="12">
        <v>676</v>
      </c>
      <c r="N224" s="72">
        <f t="shared" ref="N224" si="285">(M224/M212-1)*100</f>
        <v>0.29673590504450953</v>
      </c>
      <c r="O224" s="12">
        <v>100</v>
      </c>
      <c r="P224" s="72">
        <f t="shared" ref="P224" si="286">(O224/O212-1)*100</f>
        <v>13.636363636363647</v>
      </c>
      <c r="Q224" s="12">
        <v>156</v>
      </c>
      <c r="R224" s="72">
        <f t="shared" ref="R224" si="287">(Q224/Q212-1)*100</f>
        <v>8.333333333333325</v>
      </c>
      <c r="S224" s="12">
        <v>203</v>
      </c>
      <c r="T224" s="72">
        <f t="shared" ref="T224" si="288">(S224/S212-1)*100</f>
        <v>-41.833810888252152</v>
      </c>
      <c r="U224" s="12">
        <v>127</v>
      </c>
      <c r="V224" s="72">
        <f t="shared" ref="V224" si="289">(U224/U212-1)*100</f>
        <v>0.79365079365079083</v>
      </c>
      <c r="W224" s="12">
        <v>86</v>
      </c>
      <c r="X224" s="72">
        <f t="shared" ref="X224" si="290">(W224/W212-1)*100</f>
        <v>91.111111111111114</v>
      </c>
      <c r="Y224" s="12">
        <v>972</v>
      </c>
      <c r="Z224" s="72">
        <f t="shared" ref="Z224" si="291">(Y224/Y212-1)*100</f>
        <v>-10.083256244218319</v>
      </c>
      <c r="AA224" s="12">
        <v>664</v>
      </c>
      <c r="AB224" s="72">
        <f t="shared" ref="AB224" si="292">(AA224/AA212-1)*100</f>
        <v>-4.4604316546762561</v>
      </c>
      <c r="AC224" s="12">
        <v>84</v>
      </c>
      <c r="AD224" s="72">
        <f t="shared" ref="AD224" si="293">(AC224/AC212-1)*100</f>
        <v>12.000000000000011</v>
      </c>
    </row>
    <row r="225" spans="1:30" s="1" customFormat="1" ht="12" customHeight="1">
      <c r="A225" s="6" t="s">
        <v>4</v>
      </c>
      <c r="B225" s="8"/>
      <c r="C225" s="12">
        <f t="shared" ref="C225" si="294">SUM(E225,G225,I225,K225,M225,O225,Q225,S225,U225,W225,Y225,AA225,AC225)</f>
        <v>3706</v>
      </c>
      <c r="D225" s="72">
        <f t="shared" ref="D225" si="295">(C225/C213-1)*100</f>
        <v>-13.228752048700542</v>
      </c>
      <c r="E225" s="12">
        <v>437</v>
      </c>
      <c r="F225" s="72">
        <f t="shared" ref="F225" si="296">(E225/E213-1)*100</f>
        <v>8.9775561097256826</v>
      </c>
      <c r="G225" s="12">
        <v>500</v>
      </c>
      <c r="H225" s="72">
        <f t="shared" ref="H225" si="297">(G225/G213-1)*100</f>
        <v>-19.354838709677423</v>
      </c>
      <c r="I225" s="12">
        <v>32</v>
      </c>
      <c r="J225" s="72">
        <f t="shared" ref="J225" si="298">(I225/I213-1)*100</f>
        <v>-31.914893617021278</v>
      </c>
      <c r="K225" s="12">
        <v>172</v>
      </c>
      <c r="L225" s="72">
        <f t="shared" ref="L225" si="299">(K225/K213-1)*100</f>
        <v>-34.848484848484851</v>
      </c>
      <c r="M225" s="12">
        <v>546</v>
      </c>
      <c r="N225" s="72">
        <f t="shared" ref="N225" si="300">(M225/M213-1)*100</f>
        <v>-8.0808080808080778</v>
      </c>
      <c r="O225" s="12">
        <v>119</v>
      </c>
      <c r="P225" s="72">
        <f t="shared" ref="P225" si="301">(O225/O213-1)*100</f>
        <v>70</v>
      </c>
      <c r="Q225" s="12">
        <v>72</v>
      </c>
      <c r="R225" s="72">
        <f t="shared" ref="R225" si="302">(Q225/Q213-1)*100</f>
        <v>-41.463414634146346</v>
      </c>
      <c r="S225" s="12">
        <v>216</v>
      </c>
      <c r="T225" s="72">
        <f t="shared" ref="T225" si="303">(S225/S213-1)*100</f>
        <v>-23.674911660777386</v>
      </c>
      <c r="U225" s="12">
        <v>96</v>
      </c>
      <c r="V225" s="72">
        <f t="shared" ref="V225" si="304">(U225/U213-1)*100</f>
        <v>-11.111111111111116</v>
      </c>
      <c r="W225" s="12">
        <v>86</v>
      </c>
      <c r="X225" s="72">
        <f t="shared" ref="X225" si="305">(W225/W213-1)*100</f>
        <v>6.1728395061728447</v>
      </c>
      <c r="Y225" s="12">
        <v>917</v>
      </c>
      <c r="Z225" s="72">
        <f t="shared" ref="Z225" si="306">(Y225/Y213-1)*100</f>
        <v>-16.25570776255708</v>
      </c>
      <c r="AA225" s="12">
        <v>456</v>
      </c>
      <c r="AB225" s="72">
        <f t="shared" ref="AB225" si="307">(AA225/AA213-1)*100</f>
        <v>-7.1283095723014274</v>
      </c>
      <c r="AC225" s="12">
        <v>57</v>
      </c>
      <c r="AD225" s="72">
        <f t="shared" ref="AD225" si="308">(AC225/AC213-1)*100</f>
        <v>-39.361702127659569</v>
      </c>
    </row>
    <row r="226" spans="1:30" s="1" customFormat="1" ht="12" customHeight="1">
      <c r="A226" s="6" t="s">
        <v>5</v>
      </c>
      <c r="B226" s="8"/>
      <c r="C226" s="12">
        <f t="shared" ref="C226" si="309">SUM(E226,G226,I226,K226,M226,O226,Q226,S226,U226,W226,Y226,AA226,AC226)</f>
        <v>4718</v>
      </c>
      <c r="D226" s="72">
        <f t="shared" ref="D226" si="310">(C226/C214-1)*100</f>
        <v>-1.8718801996672196</v>
      </c>
      <c r="E226" s="12">
        <v>494</v>
      </c>
      <c r="F226" s="72">
        <f t="shared" ref="F226" si="311">(E226/E214-1)*100</f>
        <v>12.785388127853881</v>
      </c>
      <c r="G226" s="12">
        <v>460</v>
      </c>
      <c r="H226" s="72">
        <f t="shared" ref="H226" si="312">(G226/G214-1)*100</f>
        <v>-6.8825910931174068</v>
      </c>
      <c r="I226" s="12">
        <v>19</v>
      </c>
      <c r="J226" s="72">
        <f t="shared" ref="J226" si="313">(I226/I214-1)*100</f>
        <v>-26.923076923076927</v>
      </c>
      <c r="K226" s="12">
        <v>207</v>
      </c>
      <c r="L226" s="72">
        <f t="shared" ref="L226" si="314">(K226/K214-1)*100</f>
        <v>-16.532258064516125</v>
      </c>
      <c r="M226" s="12">
        <v>769</v>
      </c>
      <c r="N226" s="72">
        <f t="shared" ref="N226" si="315">(M226/M214-1)*100</f>
        <v>0.3916449086161844</v>
      </c>
      <c r="O226" s="12">
        <v>93</v>
      </c>
      <c r="P226" s="72">
        <f t="shared" ref="P226" si="316">(O226/O214-1)*100</f>
        <v>-15.454545454545453</v>
      </c>
      <c r="Q226" s="12">
        <v>132</v>
      </c>
      <c r="R226" s="72">
        <f t="shared" ref="R226" si="317">(Q226/Q214-1)*100</f>
        <v>21.100917431192666</v>
      </c>
      <c r="S226" s="12">
        <v>293</v>
      </c>
      <c r="T226" s="72">
        <f t="shared" ref="T226" si="318">(S226/S214-1)*100</f>
        <v>3.900709219858145</v>
      </c>
      <c r="U226" s="12">
        <v>151</v>
      </c>
      <c r="V226" s="72">
        <f t="shared" ref="V226" si="319">(U226/U214-1)*100</f>
        <v>-24.120603015075382</v>
      </c>
      <c r="W226" s="12">
        <v>49</v>
      </c>
      <c r="X226" s="72">
        <f t="shared" ref="X226" si="320">(W226/W214-1)*100</f>
        <v>-32.87671232876712</v>
      </c>
      <c r="Y226" s="12">
        <v>1402</v>
      </c>
      <c r="Z226" s="72">
        <f t="shared" ref="Z226" si="321">(Y226/Y214-1)*100</f>
        <v>6.6971080669710803</v>
      </c>
      <c r="AA226" s="12">
        <v>631</v>
      </c>
      <c r="AB226" s="72">
        <f t="shared" ref="AB226" si="322">(AA226/AA214-1)*100</f>
        <v>-10.623229461756377</v>
      </c>
      <c r="AC226" s="12">
        <v>18</v>
      </c>
      <c r="AD226" s="72">
        <f t="shared" ref="AD226" si="323">(AC226/AC214-1)*100</f>
        <v>-58.13953488372092</v>
      </c>
    </row>
    <row r="227" spans="1:30" s="1" customFormat="1" ht="12" customHeight="1">
      <c r="A227" s="6" t="s">
        <v>6</v>
      </c>
      <c r="B227" s="8"/>
      <c r="C227" s="12">
        <f t="shared" ref="C227" si="324">SUM(E227,G227,I227,K227,M227,O227,Q227,S227,U227,W227,Y227,AA227,AC227)</f>
        <v>3777</v>
      </c>
      <c r="D227" s="72">
        <f t="shared" ref="D227" si="325">(C227/C215-1)*100</f>
        <v>-19.944891903348871</v>
      </c>
      <c r="E227" s="12">
        <v>499</v>
      </c>
      <c r="F227" s="72">
        <f t="shared" ref="F227" si="326">(E227/E215-1)*100</f>
        <v>10.643015521064303</v>
      </c>
      <c r="G227" s="12">
        <v>437</v>
      </c>
      <c r="H227" s="72">
        <f t="shared" ref="H227" si="327">(G227/G215-1)*100</f>
        <v>-25.806451612903224</v>
      </c>
      <c r="I227" s="12">
        <v>15</v>
      </c>
      <c r="J227" s="72">
        <f t="shared" ref="J227" si="328">(I227/I215-1)*100</f>
        <v>-28.571428571428569</v>
      </c>
      <c r="K227" s="12">
        <v>208</v>
      </c>
      <c r="L227" s="72">
        <f t="shared" ref="L227" si="329">(K227/K215-1)*100</f>
        <v>-25.714285714285712</v>
      </c>
      <c r="M227" s="12">
        <v>579</v>
      </c>
      <c r="N227" s="72">
        <f t="shared" ref="N227" si="330">(M227/M215-1)*100</f>
        <v>-5.5464926590538361</v>
      </c>
      <c r="O227" s="12">
        <v>81</v>
      </c>
      <c r="P227" s="72">
        <f t="shared" ref="P227" si="331">(O227/O215-1)*100</f>
        <v>-17.3469387755102</v>
      </c>
      <c r="Q227" s="12">
        <v>146</v>
      </c>
      <c r="R227" s="72">
        <f t="shared" ref="R227" si="332">(Q227/Q215-1)*100</f>
        <v>-6.4102564102564097</v>
      </c>
      <c r="S227" s="12">
        <v>211</v>
      </c>
      <c r="T227" s="72">
        <f t="shared" ref="T227" si="333">(S227/S215-1)*100</f>
        <v>-39.017341040462426</v>
      </c>
      <c r="U227" s="12">
        <v>132</v>
      </c>
      <c r="V227" s="72">
        <f t="shared" ref="V227" si="334">(U227/U215-1)*100</f>
        <v>-25</v>
      </c>
      <c r="W227" s="12">
        <v>62</v>
      </c>
      <c r="X227" s="72">
        <f t="shared" ref="X227" si="335">(W227/W215-1)*100</f>
        <v>-30.337078651685388</v>
      </c>
      <c r="Y227" s="12">
        <v>887</v>
      </c>
      <c r="Z227" s="72">
        <f t="shared" ref="Z227" si="336">(Y227/Y215-1)*100</f>
        <v>-23.927958833619211</v>
      </c>
      <c r="AA227" s="12">
        <v>495</v>
      </c>
      <c r="AB227" s="72">
        <f t="shared" ref="AB227" si="337">(AA227/AA215-1)*100</f>
        <v>-29.083094555873924</v>
      </c>
      <c r="AC227" s="12">
        <v>25</v>
      </c>
      <c r="AD227" s="72">
        <f t="shared" ref="AD227" si="338">(AC227/AC215-1)*100</f>
        <v>-28.571428571428569</v>
      </c>
    </row>
    <row r="228" spans="1:30" s="1" customFormat="1" ht="12" customHeight="1">
      <c r="A228" s="6" t="s">
        <v>7</v>
      </c>
      <c r="B228" s="8"/>
      <c r="C228" s="12">
        <f t="shared" ref="C228" si="339">SUM(E228,G228,I228,K228,M228,O228,Q228,S228,U228,W228,Y228,AA228,AC228)</f>
        <v>4457</v>
      </c>
      <c r="D228" s="72">
        <f t="shared" ref="D228" si="340">(C228/C216-1)*100</f>
        <v>2.6012891344383116</v>
      </c>
      <c r="E228" s="12">
        <v>500</v>
      </c>
      <c r="F228" s="72">
        <f t="shared" ref="F228" si="341">(E228/E216-1)*100</f>
        <v>10.619469026548668</v>
      </c>
      <c r="G228" s="12">
        <v>559</v>
      </c>
      <c r="H228" s="72">
        <f t="shared" ref="H228" si="342">(G228/G216-1)*100</f>
        <v>-12.382445141065833</v>
      </c>
      <c r="I228" s="12">
        <v>41</v>
      </c>
      <c r="J228" s="72">
        <f t="shared" ref="J228" si="343">(I228/I216-1)*100</f>
        <v>7.8947368421052655</v>
      </c>
      <c r="K228" s="12">
        <v>295</v>
      </c>
      <c r="L228" s="72">
        <f t="shared" ref="L228" si="344">(K228/K216-1)*100</f>
        <v>29.385964912280691</v>
      </c>
      <c r="M228" s="12">
        <v>570</v>
      </c>
      <c r="N228" s="72">
        <f t="shared" ref="N228" si="345">(M228/M216-1)*100</f>
        <v>-16.666666666666664</v>
      </c>
      <c r="O228" s="12">
        <v>135</v>
      </c>
      <c r="P228" s="72">
        <f t="shared" ref="P228" si="346">(O228/O216-1)*100</f>
        <v>90.140845070422529</v>
      </c>
      <c r="Q228" s="12">
        <v>74</v>
      </c>
      <c r="R228" s="72">
        <f t="shared" ref="R228" si="347">(Q228/Q216-1)*100</f>
        <v>-42.1875</v>
      </c>
      <c r="S228" s="12">
        <v>386</v>
      </c>
      <c r="T228" s="72">
        <f t="shared" ref="T228" si="348">(S228/S216-1)*100</f>
        <v>57.551020408163268</v>
      </c>
      <c r="U228" s="12">
        <v>136</v>
      </c>
      <c r="V228" s="72">
        <f t="shared" ref="V228" si="349">(U228/U216-1)*100</f>
        <v>-8.1081081081081035</v>
      </c>
      <c r="W228" s="12">
        <v>96</v>
      </c>
      <c r="X228" s="72">
        <f t="shared" ref="X228" si="350">(W228/W216-1)*100</f>
        <v>23.076923076923084</v>
      </c>
      <c r="Y228" s="12">
        <v>1085</v>
      </c>
      <c r="Z228" s="72">
        <f t="shared" ref="Z228" si="351">(Y228/Y216-1)*100</f>
        <v>7.2134387351778573</v>
      </c>
      <c r="AA228" s="12">
        <v>526</v>
      </c>
      <c r="AB228" s="72">
        <f t="shared" ref="AB228" si="352">(AA228/AA216-1)*100</f>
        <v>-10.84745762711864</v>
      </c>
      <c r="AC228" s="12">
        <v>54</v>
      </c>
      <c r="AD228" s="72">
        <f t="shared" ref="AD228" si="353">(AC228/AC216-1)*100</f>
        <v>68.75</v>
      </c>
    </row>
    <row r="229" spans="1:30" s="1" customFormat="1" ht="12" customHeight="1">
      <c r="A229" s="6" t="s">
        <v>10</v>
      </c>
      <c r="B229" s="8"/>
      <c r="C229" s="12">
        <f t="shared" ref="C229" si="354">SUM(E229,G229,I229,K229,M229,O229,Q229,S229,U229,W229,Y229,AA229,AC229)</f>
        <v>4523</v>
      </c>
      <c r="D229" s="72">
        <f t="shared" ref="D229" si="355">(C229/C217-1)*100</f>
        <v>-26.010142319646658</v>
      </c>
      <c r="E229" s="12">
        <v>468</v>
      </c>
      <c r="F229" s="72">
        <f t="shared" ref="F229" si="356">(E229/E217-1)*100</f>
        <v>-5.835010060362178</v>
      </c>
      <c r="G229" s="12">
        <v>447</v>
      </c>
      <c r="H229" s="72">
        <f t="shared" ref="H229" si="357">(G229/G217-1)*100</f>
        <v>-35.590778097982714</v>
      </c>
      <c r="I229" s="12">
        <v>21</v>
      </c>
      <c r="J229" s="72">
        <f t="shared" ref="J229" si="358">(I229/I217-1)*100</f>
        <v>-36.363636363636367</v>
      </c>
      <c r="K229" s="12">
        <v>174</v>
      </c>
      <c r="L229" s="72">
        <f t="shared" ref="L229" si="359">(K229/K217-1)*100</f>
        <v>-63.213530655391125</v>
      </c>
      <c r="M229" s="12">
        <v>757</v>
      </c>
      <c r="N229" s="72">
        <f t="shared" ref="N229" si="360">(M229/M217-1)*100</f>
        <v>-11.976744186046506</v>
      </c>
      <c r="O229" s="12">
        <v>101</v>
      </c>
      <c r="P229" s="72">
        <f t="shared" ref="P229" si="361">(O229/O217-1)*100</f>
        <v>-18.548387096774189</v>
      </c>
      <c r="Q229" s="12">
        <v>105</v>
      </c>
      <c r="R229" s="72">
        <f t="shared" ref="R229" si="362">(Q229/Q217-1)*100</f>
        <v>-29.530201342281881</v>
      </c>
      <c r="S229" s="12">
        <v>315</v>
      </c>
      <c r="T229" s="72">
        <f t="shared" ref="T229" si="363">(S229/S217-1)*100</f>
        <v>-46.245733788395903</v>
      </c>
      <c r="U229" s="12">
        <v>93</v>
      </c>
      <c r="V229" s="72">
        <f t="shared" ref="V229" si="364">(U229/U217-1)*100</f>
        <v>-55.072463768115945</v>
      </c>
      <c r="W229" s="12">
        <v>72</v>
      </c>
      <c r="X229" s="72">
        <f t="shared" ref="X229" si="365">(W229/W217-1)*100</f>
        <v>43.999999999999993</v>
      </c>
      <c r="Y229" s="12">
        <v>1415</v>
      </c>
      <c r="Z229" s="72">
        <f t="shared" ref="Z229" si="366">(Y229/Y217-1)*100</f>
        <v>-1.1180992313067795</v>
      </c>
      <c r="AA229" s="12">
        <v>528</v>
      </c>
      <c r="AB229" s="72">
        <f t="shared" ref="AB229" si="367">(AA229/AA217-1)*100</f>
        <v>-44.712041884816756</v>
      </c>
      <c r="AC229" s="12">
        <v>27</v>
      </c>
      <c r="AD229" s="72">
        <f t="shared" ref="AD229" si="368">(AC229/AC217-1)*100</f>
        <v>-50</v>
      </c>
    </row>
    <row r="230" spans="1:30" s="1" customFormat="1" ht="12" customHeight="1">
      <c r="A230" s="6" t="s">
        <v>8</v>
      </c>
      <c r="B230" s="8"/>
      <c r="C230" s="12">
        <f t="shared" ref="C230" si="369">SUM(E230,G230,I230,K230,M230,O230,Q230,S230,U230,W230,Y230,AA230,AC230)</f>
        <v>4152</v>
      </c>
      <c r="D230" s="72">
        <f t="shared" ref="D230" si="370">(C230/C218-1)*100</f>
        <v>-9.9544567338971994</v>
      </c>
      <c r="E230" s="12">
        <v>435</v>
      </c>
      <c r="F230" s="72">
        <f t="shared" ref="F230" si="371">(E230/E218-1)*100</f>
        <v>-8.2278481012658222</v>
      </c>
      <c r="G230" s="12">
        <v>395</v>
      </c>
      <c r="H230" s="72">
        <f t="shared" ref="H230" si="372">(G230/G218-1)*100</f>
        <v>-26.168224299065422</v>
      </c>
      <c r="I230" s="12">
        <v>25</v>
      </c>
      <c r="J230" s="72">
        <f t="shared" ref="J230" si="373">(I230/I218-1)*100</f>
        <v>19.047619047619047</v>
      </c>
      <c r="K230" s="12">
        <v>238</v>
      </c>
      <c r="L230" s="72">
        <f t="shared" ref="L230" si="374">(K230/K218-1)*100</f>
        <v>15.533980582524265</v>
      </c>
      <c r="M230" s="12">
        <v>871</v>
      </c>
      <c r="N230" s="72">
        <f t="shared" ref="N230" si="375">(M230/M218-1)*100</f>
        <v>30.19431988041854</v>
      </c>
      <c r="O230" s="12">
        <v>79</v>
      </c>
      <c r="P230" s="72">
        <f t="shared" ref="P230" si="376">(O230/O218-1)*100</f>
        <v>-31.896551724137932</v>
      </c>
      <c r="Q230" s="12">
        <v>140</v>
      </c>
      <c r="R230" s="72">
        <f t="shared" ref="R230" si="377">(Q230/Q218-1)*100</f>
        <v>-20.903954802259882</v>
      </c>
      <c r="S230" s="12">
        <v>151</v>
      </c>
      <c r="T230" s="72">
        <f t="shared" ref="T230" si="378">(S230/S218-1)*100</f>
        <v>-43.445692883895127</v>
      </c>
      <c r="U230" s="12">
        <v>136</v>
      </c>
      <c r="V230" s="72">
        <f t="shared" ref="V230" si="379">(U230/U218-1)*100</f>
        <v>-9.3333333333333375</v>
      </c>
      <c r="W230" s="12">
        <v>63</v>
      </c>
      <c r="X230" s="72">
        <f t="shared" ref="X230" si="380">(W230/W218-1)*100</f>
        <v>-23.170731707317071</v>
      </c>
      <c r="Y230" s="12">
        <v>1048</v>
      </c>
      <c r="Z230" s="72">
        <f t="shared" ref="Z230" si="381">(Y230/Y218-1)*100</f>
        <v>-13.957307060755342</v>
      </c>
      <c r="AA230" s="12">
        <v>538</v>
      </c>
      <c r="AB230" s="72">
        <f t="shared" ref="AB230" si="382">(AA230/AA218-1)*100</f>
        <v>-17.230769230769226</v>
      </c>
      <c r="AC230" s="12">
        <v>33</v>
      </c>
      <c r="AD230" s="72">
        <f t="shared" ref="AD230" si="383">(AC230/AC218-1)*100</f>
        <v>-28.260869565217394</v>
      </c>
    </row>
    <row r="231" spans="1:30" s="1" customFormat="1" ht="12" customHeight="1">
      <c r="A231" s="6" t="s">
        <v>9</v>
      </c>
      <c r="B231" s="8"/>
      <c r="C231" s="41">
        <f t="shared" ref="C231" si="384">SUM(E231,G231,I231,K231,M231,O231,Q231,S231,U231,W231,Y231,AA231,AC231)</f>
        <v>3632</v>
      </c>
      <c r="D231" s="96">
        <f t="shared" ref="D231" si="385">(C231/C219-1)*100</f>
        <v>-1.1431682090364714</v>
      </c>
      <c r="E231" s="41">
        <v>428</v>
      </c>
      <c r="F231" s="96">
        <f t="shared" ref="F231" si="386">(E231/E219-1)*100</f>
        <v>4.6454767726161306</v>
      </c>
      <c r="G231" s="41">
        <v>326</v>
      </c>
      <c r="H231" s="96">
        <f t="shared" ref="H231" si="387">(G231/G219-1)*100</f>
        <v>-7.6487252124645906</v>
      </c>
      <c r="I231" s="41">
        <v>27</v>
      </c>
      <c r="J231" s="96">
        <f t="shared" ref="J231" si="388">(I231/I219-1)*100</f>
        <v>-18.181818181818176</v>
      </c>
      <c r="K231" s="41">
        <v>100</v>
      </c>
      <c r="L231" s="96">
        <f t="shared" ref="L231" si="389">(K231/K219-1)*100</f>
        <v>-38.271604938271608</v>
      </c>
      <c r="M231" s="41">
        <v>469</v>
      </c>
      <c r="N231" s="96">
        <f t="shared" ref="N231" si="390">(M231/M219-1)*100</f>
        <v>-21.043771043771041</v>
      </c>
      <c r="O231" s="41">
        <v>109</v>
      </c>
      <c r="P231" s="96">
        <f t="shared" ref="P231" si="391">(O231/O219-1)*100</f>
        <v>53.521126760563376</v>
      </c>
      <c r="Q231" s="41">
        <v>50</v>
      </c>
      <c r="R231" s="96">
        <f t="shared" ref="R231" si="392">(Q231/Q219-1)*100</f>
        <v>-43.18181818181818</v>
      </c>
      <c r="S231" s="41">
        <v>210</v>
      </c>
      <c r="T231" s="96">
        <f t="shared" ref="T231" si="393">(S231/S219-1)*100</f>
        <v>0</v>
      </c>
      <c r="U231" s="41">
        <v>109</v>
      </c>
      <c r="V231" s="96">
        <f t="shared" ref="V231" si="394">(U231/U219-1)*100</f>
        <v>1.8691588785046731</v>
      </c>
      <c r="W231" s="41">
        <v>98</v>
      </c>
      <c r="X231" s="96">
        <f t="shared" ref="X231" si="395">(W231/W219-1)*100</f>
        <v>34.246575342465761</v>
      </c>
      <c r="Y231" s="41">
        <v>1098</v>
      </c>
      <c r="Z231" s="96">
        <f t="shared" ref="Z231" si="396">(Y231/Y219-1)*100</f>
        <v>13.079299691040159</v>
      </c>
      <c r="AA231" s="41">
        <v>398</v>
      </c>
      <c r="AB231" s="96">
        <f t="shared" ref="AB231" si="397">(AA231/AA219-1)*100</f>
        <v>-20.080321285140567</v>
      </c>
      <c r="AC231" s="41">
        <v>210</v>
      </c>
      <c r="AD231" s="96">
        <f t="shared" ref="AD231" si="398">(AC231/AC219-1)*100</f>
        <v>100</v>
      </c>
    </row>
    <row r="232" spans="1:30" s="1" customFormat="1" ht="12" customHeight="1">
      <c r="A232" s="6" t="s">
        <v>412</v>
      </c>
      <c r="B232" s="8"/>
      <c r="C232" s="41">
        <f t="shared" ref="C232" si="399">SUM(E232,G232,I232,K232,M232,O232,Q232,S232,U232,W232,Y232,AA232,AC232)</f>
        <v>3734</v>
      </c>
      <c r="D232" s="96">
        <f t="shared" ref="D232" si="400">(C232/C220-1)*100</f>
        <v>-29.851587450685702</v>
      </c>
      <c r="E232" s="41">
        <v>385</v>
      </c>
      <c r="F232" s="96">
        <f t="shared" ref="F232" si="401">(E232/E220-1)*100</f>
        <v>-25.96153846153846</v>
      </c>
      <c r="G232" s="41">
        <v>378</v>
      </c>
      <c r="H232" s="96">
        <f t="shared" ref="H232" si="402">(G232/G220-1)*100</f>
        <v>-27.30769230769231</v>
      </c>
      <c r="I232" s="41">
        <v>38</v>
      </c>
      <c r="J232" s="96">
        <f t="shared" ref="J232" si="403">(I232/I220-1)*100</f>
        <v>52</v>
      </c>
      <c r="K232" s="41">
        <v>182</v>
      </c>
      <c r="L232" s="96">
        <f t="shared" ref="L232" si="404">(K232/K220-1)*100</f>
        <v>-32.592592592592595</v>
      </c>
      <c r="M232" s="41">
        <v>484</v>
      </c>
      <c r="N232" s="96">
        <f t="shared" ref="N232" si="405">(M232/M220-1)*100</f>
        <v>-42.924528301886788</v>
      </c>
      <c r="O232" s="41">
        <v>45</v>
      </c>
      <c r="P232" s="96">
        <f t="shared" ref="P232" si="406">(O232/O220-1)*100</f>
        <v>-55.445544554455452</v>
      </c>
      <c r="Q232" s="41">
        <v>56</v>
      </c>
      <c r="R232" s="96">
        <f t="shared" ref="R232" si="407">(Q232/Q220-1)*100</f>
        <v>-64.331210191082818</v>
      </c>
      <c r="S232" s="41">
        <v>272</v>
      </c>
      <c r="T232" s="96">
        <f t="shared" ref="T232" si="408">(S232/S220-1)*100</f>
        <v>-40.350877192982459</v>
      </c>
      <c r="U232" s="41">
        <v>92</v>
      </c>
      <c r="V232" s="96">
        <f t="shared" ref="V232" si="409">(U232/U220-1)*100</f>
        <v>-33.812949640287769</v>
      </c>
      <c r="W232" s="41">
        <v>89</v>
      </c>
      <c r="X232" s="96">
        <f t="shared" ref="X232" si="410">(W232/W220-1)*100</f>
        <v>61.818181818181813</v>
      </c>
      <c r="Y232" s="41">
        <v>1224</v>
      </c>
      <c r="Z232" s="96">
        <f t="shared" ref="Z232" si="411">(Y232/Y220-1)*100</f>
        <v>-9.9999999999999982</v>
      </c>
      <c r="AA232" s="41">
        <v>410</v>
      </c>
      <c r="AB232" s="96">
        <f t="shared" ref="AB232" si="412">(AA232/AA220-1)*100</f>
        <v>-47.704081632653065</v>
      </c>
      <c r="AC232" s="41">
        <v>79</v>
      </c>
      <c r="AD232" s="96">
        <f t="shared" ref="AD232" si="413">(AC232/AC220-1)*100</f>
        <v>-10.22727272727273</v>
      </c>
    </row>
    <row r="233" spans="1:30" s="1" customFormat="1" ht="12" customHeight="1">
      <c r="A233" s="6" t="s">
        <v>0</v>
      </c>
      <c r="B233" s="8"/>
      <c r="C233" s="41">
        <f t="shared" ref="C233:C249" si="414">SUM(E233,G233,I233,K233,M233,O233,Q233,S233,U233,W233,Y233,AA233,AC233)</f>
        <v>3730</v>
      </c>
      <c r="D233" s="96">
        <f t="shared" ref="D233:D246" si="415">(C233/C221-1)*100</f>
        <v>-23.40862422997947</v>
      </c>
      <c r="E233" s="41">
        <v>382</v>
      </c>
      <c r="F233" s="96">
        <f t="shared" ref="F233:F246" si="416">(E233/E221-1)*100</f>
        <v>-25.968992248062015</v>
      </c>
      <c r="G233" s="41">
        <v>484</v>
      </c>
      <c r="H233" s="96">
        <f t="shared" ref="H233:H247" si="417">(G233/G221-1)*100</f>
        <v>-10.204081632653061</v>
      </c>
      <c r="I233" s="41">
        <v>26</v>
      </c>
      <c r="J233" s="96">
        <f t="shared" ref="J233:J247" si="418">(I233/I221-1)*100</f>
        <v>-33.333333333333336</v>
      </c>
      <c r="K233" s="41">
        <v>222</v>
      </c>
      <c r="L233" s="96">
        <f t="shared" ref="L233:L247" si="419">(K233/K221-1)*100</f>
        <v>-12.941176470588234</v>
      </c>
      <c r="M233" s="41">
        <v>448</v>
      </c>
      <c r="N233" s="96">
        <f t="shared" ref="N233:N247" si="420">(M233/M221-1)*100</f>
        <v>-36.363636363636367</v>
      </c>
      <c r="O233" s="41">
        <v>91</v>
      </c>
      <c r="P233" s="96">
        <f>(O233/O221-1)*100</f>
        <v>-27.777777777777779</v>
      </c>
      <c r="Q233" s="41">
        <v>98</v>
      </c>
      <c r="R233" s="96">
        <f t="shared" ref="R233:R247" si="421">(Q233/Q221-1)*100</f>
        <v>-47.593582887700535</v>
      </c>
      <c r="S233" s="41">
        <v>186</v>
      </c>
      <c r="T233" s="96">
        <f t="shared" ref="T233:T247" si="422">(S233/S221-1)*100</f>
        <v>-27.906976744186053</v>
      </c>
      <c r="U233" s="41">
        <v>111</v>
      </c>
      <c r="V233" s="96">
        <f t="shared" ref="V233:V247" si="423">(U233/U221-1)*100</f>
        <v>-7.4999999999999956</v>
      </c>
      <c r="W233" s="41">
        <v>66</v>
      </c>
      <c r="X233" s="96">
        <f t="shared" ref="X233:X247" si="424">(W233/W221-1)*100</f>
        <v>-26.666666666666671</v>
      </c>
      <c r="Y233" s="41">
        <v>1045</v>
      </c>
      <c r="Z233" s="96">
        <f t="shared" ref="Z233:Z247" si="425">(Y233/Y221-1)*100</f>
        <v>-7.3581560283687892</v>
      </c>
      <c r="AA233" s="41">
        <v>435</v>
      </c>
      <c r="AB233" s="96">
        <f t="shared" ref="AB233:AB247" si="426">(AA233/AA221-1)*100</f>
        <v>-41.453566621803496</v>
      </c>
      <c r="AC233" s="41">
        <v>136</v>
      </c>
      <c r="AD233" s="96">
        <f t="shared" ref="AD233:AD247" si="427">(AC233/AC221-1)*100</f>
        <v>-17.575757575757578</v>
      </c>
    </row>
    <row r="234" spans="1:30" s="1" customFormat="1" ht="12" customHeight="1">
      <c r="A234" s="6" t="s">
        <v>1</v>
      </c>
      <c r="B234" s="8"/>
      <c r="C234" s="41">
        <f t="shared" si="414"/>
        <v>3276</v>
      </c>
      <c r="D234" s="96">
        <f t="shared" si="415"/>
        <v>-16.513761467889911</v>
      </c>
      <c r="E234" s="41">
        <v>381</v>
      </c>
      <c r="F234" s="96">
        <f t="shared" si="416"/>
        <v>-16.812227074235807</v>
      </c>
      <c r="G234" s="41">
        <v>288</v>
      </c>
      <c r="H234" s="96">
        <f t="shared" si="417"/>
        <v>-28.000000000000004</v>
      </c>
      <c r="I234" s="41">
        <v>28</v>
      </c>
      <c r="J234" s="96">
        <f t="shared" si="418"/>
        <v>-34.883720930232556</v>
      </c>
      <c r="K234" s="41">
        <v>95</v>
      </c>
      <c r="L234" s="96">
        <f t="shared" si="419"/>
        <v>-53.883495145631066</v>
      </c>
      <c r="M234" s="41">
        <v>497</v>
      </c>
      <c r="N234" s="96">
        <f t="shared" si="420"/>
        <v>1.0162601626016343</v>
      </c>
      <c r="O234" s="41">
        <v>52</v>
      </c>
      <c r="P234" s="96">
        <f t="shared" ref="P234:P247" si="428">(O234/O222-1)*100</f>
        <v>-31.578947368421051</v>
      </c>
      <c r="Q234" s="41">
        <v>36</v>
      </c>
      <c r="R234" s="96">
        <f t="shared" si="421"/>
        <v>-65.048543689320383</v>
      </c>
      <c r="S234" s="41">
        <v>120</v>
      </c>
      <c r="T234" s="96">
        <f t="shared" si="422"/>
        <v>-41.747572815533985</v>
      </c>
      <c r="U234" s="41">
        <v>107</v>
      </c>
      <c r="V234" s="96">
        <f t="shared" si="423"/>
        <v>27.380952380952372</v>
      </c>
      <c r="W234" s="41">
        <v>78</v>
      </c>
      <c r="X234" s="96">
        <f t="shared" si="424"/>
        <v>-27.10280373831776</v>
      </c>
      <c r="Y234" s="41">
        <v>1047</v>
      </c>
      <c r="Z234" s="96">
        <f t="shared" si="425"/>
        <v>7.6053442959917783</v>
      </c>
      <c r="AA234" s="41">
        <v>497</v>
      </c>
      <c r="AB234" s="96">
        <f t="shared" si="426"/>
        <v>-26.26112759643917</v>
      </c>
      <c r="AC234" s="41">
        <v>50</v>
      </c>
      <c r="AD234" s="96">
        <f t="shared" si="427"/>
        <v>-50.980392156862742</v>
      </c>
    </row>
    <row r="235" spans="1:30" s="1" customFormat="1" ht="19.5" customHeight="1">
      <c r="A235" s="6" t="s">
        <v>414</v>
      </c>
      <c r="B235" s="8"/>
      <c r="C235" s="41">
        <f t="shared" si="414"/>
        <v>3008</v>
      </c>
      <c r="D235" s="96">
        <f t="shared" si="415"/>
        <v>-36.432797971259511</v>
      </c>
      <c r="E235" s="41">
        <v>413</v>
      </c>
      <c r="F235" s="96">
        <f t="shared" si="416"/>
        <v>-11.940298507462687</v>
      </c>
      <c r="G235" s="41">
        <v>263</v>
      </c>
      <c r="H235" s="96">
        <f t="shared" si="417"/>
        <v>-33.919597989949743</v>
      </c>
      <c r="I235" s="41">
        <v>13</v>
      </c>
      <c r="J235" s="96">
        <f t="shared" si="418"/>
        <v>-23.529411764705888</v>
      </c>
      <c r="K235" s="41">
        <v>89</v>
      </c>
      <c r="L235" s="96">
        <f t="shared" si="419"/>
        <v>-67.399267399267401</v>
      </c>
      <c r="M235" s="41">
        <v>477</v>
      </c>
      <c r="N235" s="96">
        <f t="shared" si="420"/>
        <v>-42.874251497005986</v>
      </c>
      <c r="O235" s="41">
        <v>48</v>
      </c>
      <c r="P235" s="96">
        <f t="shared" si="428"/>
        <v>-30.434782608695656</v>
      </c>
      <c r="Q235" s="41">
        <v>70</v>
      </c>
      <c r="R235" s="96">
        <f t="shared" si="421"/>
        <v>-46.969696969696969</v>
      </c>
      <c r="S235" s="41">
        <v>199</v>
      </c>
      <c r="T235" s="96">
        <f t="shared" si="422"/>
        <v>-53.828306264501158</v>
      </c>
      <c r="U235" s="41">
        <v>74</v>
      </c>
      <c r="V235" s="96">
        <f t="shared" si="423"/>
        <v>-43.07692307692308</v>
      </c>
      <c r="W235" s="41">
        <v>43</v>
      </c>
      <c r="X235" s="96">
        <f t="shared" si="424"/>
        <v>16.216216216216207</v>
      </c>
      <c r="Y235" s="41">
        <v>940</v>
      </c>
      <c r="Z235" s="96">
        <f t="shared" si="425"/>
        <v>-29.376408715251689</v>
      </c>
      <c r="AA235" s="41">
        <v>337</v>
      </c>
      <c r="AB235" s="96">
        <f t="shared" si="426"/>
        <v>-41.289198606271782</v>
      </c>
      <c r="AC235" s="41">
        <v>42</v>
      </c>
      <c r="AD235" s="96">
        <f t="shared" si="427"/>
        <v>16.666666666666675</v>
      </c>
    </row>
    <row r="236" spans="1:30" s="1" customFormat="1" ht="12" customHeight="1">
      <c r="A236" s="6" t="s">
        <v>3</v>
      </c>
      <c r="B236" s="8"/>
      <c r="C236" s="41">
        <f t="shared" si="414"/>
        <v>2614</v>
      </c>
      <c r="D236" s="96">
        <f t="shared" si="415"/>
        <v>-39.574664817383265</v>
      </c>
      <c r="E236" s="41">
        <v>311</v>
      </c>
      <c r="F236" s="96">
        <f t="shared" si="416"/>
        <v>-34.663865546218489</v>
      </c>
      <c r="G236" s="41">
        <v>278</v>
      </c>
      <c r="H236" s="96">
        <f t="shared" si="417"/>
        <v>-40.724946695095952</v>
      </c>
      <c r="I236" s="41">
        <v>24</v>
      </c>
      <c r="J236" s="96">
        <f t="shared" si="418"/>
        <v>33.333333333333329</v>
      </c>
      <c r="K236" s="41">
        <v>182</v>
      </c>
      <c r="L236" s="96">
        <f t="shared" si="419"/>
        <v>-38.305084745762706</v>
      </c>
      <c r="M236" s="41">
        <v>301</v>
      </c>
      <c r="N236" s="96">
        <f t="shared" si="420"/>
        <v>-55.473372781065088</v>
      </c>
      <c r="O236" s="41">
        <v>56</v>
      </c>
      <c r="P236" s="96">
        <f t="shared" si="428"/>
        <v>-43.999999999999993</v>
      </c>
      <c r="Q236" s="41">
        <v>100</v>
      </c>
      <c r="R236" s="96">
        <f t="shared" si="421"/>
        <v>-35.897435897435891</v>
      </c>
      <c r="S236" s="41">
        <v>80</v>
      </c>
      <c r="T236" s="96">
        <f t="shared" si="422"/>
        <v>-60.591133004926114</v>
      </c>
      <c r="U236" s="41">
        <v>99</v>
      </c>
      <c r="V236" s="96">
        <f t="shared" si="423"/>
        <v>-22.047244094488192</v>
      </c>
      <c r="W236" s="41">
        <v>54</v>
      </c>
      <c r="X236" s="96">
        <f t="shared" si="424"/>
        <v>-37.209302325581397</v>
      </c>
      <c r="Y236" s="41">
        <v>805</v>
      </c>
      <c r="Z236" s="96">
        <f t="shared" si="425"/>
        <v>-17.18106995884774</v>
      </c>
      <c r="AA236" s="41">
        <v>283</v>
      </c>
      <c r="AB236" s="96">
        <f t="shared" si="426"/>
        <v>-57.379518072289159</v>
      </c>
      <c r="AC236" s="41">
        <v>41</v>
      </c>
      <c r="AD236" s="96">
        <f t="shared" si="427"/>
        <v>-51.19047619047619</v>
      </c>
    </row>
    <row r="237" spans="1:30" s="1" customFormat="1" ht="12" customHeight="1">
      <c r="A237" s="6" t="s">
        <v>4</v>
      </c>
      <c r="B237" s="8"/>
      <c r="C237" s="41">
        <f t="shared" si="414"/>
        <v>3334</v>
      </c>
      <c r="D237" s="96">
        <f t="shared" si="415"/>
        <v>-10.037776578521317</v>
      </c>
      <c r="E237" s="41">
        <v>465</v>
      </c>
      <c r="F237" s="96">
        <f t="shared" si="416"/>
        <v>6.4073226544622441</v>
      </c>
      <c r="G237" s="41">
        <v>335</v>
      </c>
      <c r="H237" s="96">
        <f t="shared" si="417"/>
        <v>-32.999999999999993</v>
      </c>
      <c r="I237" s="41">
        <v>19</v>
      </c>
      <c r="J237" s="96">
        <f t="shared" si="418"/>
        <v>-40.625</v>
      </c>
      <c r="K237" s="41">
        <v>66</v>
      </c>
      <c r="L237" s="96">
        <f t="shared" si="419"/>
        <v>-61.627906976744185</v>
      </c>
      <c r="M237" s="41">
        <v>409</v>
      </c>
      <c r="N237" s="96">
        <f t="shared" si="420"/>
        <v>-25.091575091575091</v>
      </c>
      <c r="O237" s="41">
        <v>83</v>
      </c>
      <c r="P237" s="96">
        <f t="shared" si="428"/>
        <v>-30.252100840336137</v>
      </c>
      <c r="Q237" s="41">
        <v>49</v>
      </c>
      <c r="R237" s="96">
        <f t="shared" si="421"/>
        <v>-31.944444444444443</v>
      </c>
      <c r="S237" s="41">
        <v>113</v>
      </c>
      <c r="T237" s="96">
        <f t="shared" si="422"/>
        <v>-47.685185185185183</v>
      </c>
      <c r="U237" s="41">
        <v>94</v>
      </c>
      <c r="V237" s="96">
        <f t="shared" si="423"/>
        <v>-2.083333333333337</v>
      </c>
      <c r="W237" s="41">
        <v>99</v>
      </c>
      <c r="X237" s="96">
        <f t="shared" si="424"/>
        <v>15.116279069767447</v>
      </c>
      <c r="Y237" s="41">
        <v>1032</v>
      </c>
      <c r="Z237" s="96">
        <f t="shared" si="425"/>
        <v>12.540894220283526</v>
      </c>
      <c r="AA237" s="41">
        <v>487</v>
      </c>
      <c r="AB237" s="96">
        <f t="shared" si="426"/>
        <v>6.7982456140350811</v>
      </c>
      <c r="AC237" s="41">
        <v>83</v>
      </c>
      <c r="AD237" s="96">
        <f t="shared" si="427"/>
        <v>45.614035087719309</v>
      </c>
    </row>
    <row r="238" spans="1:30" s="1" customFormat="1" ht="12" customHeight="1">
      <c r="A238" s="6" t="s">
        <v>5</v>
      </c>
      <c r="B238" s="8"/>
      <c r="C238" s="41">
        <f t="shared" si="414"/>
        <v>3140</v>
      </c>
      <c r="D238" s="96">
        <f t="shared" si="415"/>
        <v>-33.446375582874097</v>
      </c>
      <c r="E238" s="41">
        <v>404</v>
      </c>
      <c r="F238" s="96">
        <f t="shared" si="416"/>
        <v>-18.218623481781382</v>
      </c>
      <c r="G238" s="41">
        <v>264</v>
      </c>
      <c r="H238" s="96">
        <f t="shared" si="417"/>
        <v>-42.608695652173914</v>
      </c>
      <c r="I238" s="41">
        <v>25</v>
      </c>
      <c r="J238" s="96">
        <f t="shared" si="418"/>
        <v>31.578947368421062</v>
      </c>
      <c r="K238" s="41">
        <v>112</v>
      </c>
      <c r="L238" s="96">
        <f t="shared" si="419"/>
        <v>-45.893719806763286</v>
      </c>
      <c r="M238" s="41">
        <v>495</v>
      </c>
      <c r="N238" s="96">
        <f t="shared" si="420"/>
        <v>-35.630689206762035</v>
      </c>
      <c r="O238" s="41">
        <v>54</v>
      </c>
      <c r="P238" s="96">
        <f t="shared" si="428"/>
        <v>-41.935483870967737</v>
      </c>
      <c r="Q238" s="41">
        <v>58</v>
      </c>
      <c r="R238" s="96">
        <f t="shared" si="421"/>
        <v>-56.060606060606055</v>
      </c>
      <c r="S238" s="41">
        <v>166</v>
      </c>
      <c r="T238" s="96">
        <f t="shared" si="422"/>
        <v>-43.344709897610926</v>
      </c>
      <c r="U238" s="41">
        <v>82</v>
      </c>
      <c r="V238" s="96">
        <f t="shared" si="423"/>
        <v>-45.695364238410598</v>
      </c>
      <c r="W238" s="41">
        <v>57</v>
      </c>
      <c r="X238" s="96">
        <f t="shared" si="424"/>
        <v>16.326530612244895</v>
      </c>
      <c r="Y238" s="41">
        <v>1031</v>
      </c>
      <c r="Z238" s="96">
        <f t="shared" si="425"/>
        <v>-26.462196861626254</v>
      </c>
      <c r="AA238" s="41">
        <v>353</v>
      </c>
      <c r="AB238" s="96">
        <f t="shared" si="426"/>
        <v>-44.057052297939784</v>
      </c>
      <c r="AC238" s="41">
        <v>39</v>
      </c>
      <c r="AD238" s="96">
        <f t="shared" si="427"/>
        <v>116.66666666666666</v>
      </c>
    </row>
    <row r="239" spans="1:30" s="1" customFormat="1" ht="12" customHeight="1">
      <c r="A239" s="6" t="s">
        <v>6</v>
      </c>
      <c r="B239" s="8"/>
      <c r="C239" s="41">
        <f t="shared" si="414"/>
        <v>2693</v>
      </c>
      <c r="D239" s="96">
        <f t="shared" si="415"/>
        <v>-28.700026476039188</v>
      </c>
      <c r="E239" s="41">
        <v>344</v>
      </c>
      <c r="F239" s="96">
        <f t="shared" si="416"/>
        <v>-31.062124248496993</v>
      </c>
      <c r="G239" s="41">
        <v>266</v>
      </c>
      <c r="H239" s="96">
        <f t="shared" si="417"/>
        <v>-39.130434782608688</v>
      </c>
      <c r="I239" s="41">
        <v>35</v>
      </c>
      <c r="J239" s="96">
        <f t="shared" si="418"/>
        <v>133.33333333333334</v>
      </c>
      <c r="K239" s="41">
        <v>117</v>
      </c>
      <c r="L239" s="96">
        <f t="shared" si="419"/>
        <v>-43.75</v>
      </c>
      <c r="M239" s="41">
        <v>273</v>
      </c>
      <c r="N239" s="96">
        <f t="shared" si="420"/>
        <v>-52.849740932642483</v>
      </c>
      <c r="O239" s="41">
        <v>65</v>
      </c>
      <c r="P239" s="96">
        <f t="shared" si="428"/>
        <v>-19.753086419753085</v>
      </c>
      <c r="Q239" s="41">
        <v>107</v>
      </c>
      <c r="R239" s="96">
        <f>(Q239/Q227-1)*100</f>
        <v>-26.712328767123282</v>
      </c>
      <c r="S239" s="41">
        <v>162</v>
      </c>
      <c r="T239" s="96">
        <f t="shared" si="422"/>
        <v>-23.222748815165872</v>
      </c>
      <c r="U239" s="41">
        <v>76</v>
      </c>
      <c r="V239" s="96">
        <f t="shared" si="423"/>
        <v>-42.424242424242422</v>
      </c>
      <c r="W239" s="41">
        <v>55</v>
      </c>
      <c r="X239" s="96">
        <f t="shared" si="424"/>
        <v>-11.290322580645162</v>
      </c>
      <c r="Y239" s="41">
        <v>890</v>
      </c>
      <c r="Z239" s="96">
        <f t="shared" si="425"/>
        <v>0.33821871476888976</v>
      </c>
      <c r="AA239" s="41">
        <v>262</v>
      </c>
      <c r="AB239" s="96">
        <f t="shared" si="426"/>
        <v>-47.070707070707073</v>
      </c>
      <c r="AC239" s="41">
        <v>41</v>
      </c>
      <c r="AD239" s="96">
        <f t="shared" si="427"/>
        <v>63.999999999999993</v>
      </c>
    </row>
    <row r="240" spans="1:30" s="1" customFormat="1" ht="12" customHeight="1">
      <c r="A240" s="6" t="s">
        <v>7</v>
      </c>
      <c r="B240" s="8"/>
      <c r="C240" s="41">
        <f t="shared" si="414"/>
        <v>3695</v>
      </c>
      <c r="D240" s="96">
        <f t="shared" si="415"/>
        <v>-17.096701817365943</v>
      </c>
      <c r="E240" s="41">
        <v>515</v>
      </c>
      <c r="F240" s="96">
        <f t="shared" si="416"/>
        <v>3.0000000000000027</v>
      </c>
      <c r="G240" s="41">
        <v>369</v>
      </c>
      <c r="H240" s="96">
        <f t="shared" si="417"/>
        <v>-33.989266547406082</v>
      </c>
      <c r="I240" s="41">
        <v>92</v>
      </c>
      <c r="J240" s="96">
        <f t="shared" si="418"/>
        <v>124.39024390243904</v>
      </c>
      <c r="K240" s="41">
        <v>121</v>
      </c>
      <c r="L240" s="96">
        <f t="shared" si="419"/>
        <v>-58.983050847457633</v>
      </c>
      <c r="M240" s="41">
        <v>460</v>
      </c>
      <c r="N240" s="96">
        <f t="shared" si="420"/>
        <v>-19.298245614035093</v>
      </c>
      <c r="O240" s="41">
        <v>82</v>
      </c>
      <c r="P240" s="96">
        <f t="shared" si="428"/>
        <v>-39.25925925925926</v>
      </c>
      <c r="Q240" s="41">
        <v>59</v>
      </c>
      <c r="R240" s="96">
        <f t="shared" si="421"/>
        <v>-20.270270270270274</v>
      </c>
      <c r="S240" s="41">
        <v>140</v>
      </c>
      <c r="T240" s="96">
        <f t="shared" si="422"/>
        <v>-63.730569948186535</v>
      </c>
      <c r="U240" s="41">
        <v>162</v>
      </c>
      <c r="V240" s="96">
        <f t="shared" si="423"/>
        <v>19.117647058823529</v>
      </c>
      <c r="W240" s="41">
        <v>106</v>
      </c>
      <c r="X240" s="96">
        <f t="shared" si="424"/>
        <v>10.416666666666675</v>
      </c>
      <c r="Y240" s="41">
        <v>1060</v>
      </c>
      <c r="Z240" s="96">
        <f t="shared" si="425"/>
        <v>-2.3041474654377891</v>
      </c>
      <c r="AA240" s="41">
        <v>445</v>
      </c>
      <c r="AB240" s="96">
        <f t="shared" si="426"/>
        <v>-15.399239543726239</v>
      </c>
      <c r="AC240" s="41">
        <v>84</v>
      </c>
      <c r="AD240" s="96">
        <f t="shared" si="427"/>
        <v>55.555555555555557</v>
      </c>
    </row>
    <row r="241" spans="1:30" s="1" customFormat="1" ht="12" customHeight="1">
      <c r="A241" s="6" t="s">
        <v>10</v>
      </c>
      <c r="B241" s="8"/>
      <c r="C241" s="41">
        <f t="shared" si="414"/>
        <v>3806</v>
      </c>
      <c r="D241" s="96">
        <f t="shared" si="415"/>
        <v>-15.852310413442405</v>
      </c>
      <c r="E241" s="41">
        <v>468</v>
      </c>
      <c r="F241" s="96">
        <f t="shared" si="416"/>
        <v>0</v>
      </c>
      <c r="G241" s="41">
        <v>376</v>
      </c>
      <c r="H241" s="96">
        <f t="shared" si="417"/>
        <v>-15.883668903803127</v>
      </c>
      <c r="I241" s="41">
        <v>17</v>
      </c>
      <c r="J241" s="96">
        <f t="shared" si="418"/>
        <v>-19.047619047619047</v>
      </c>
      <c r="K241" s="41">
        <v>290</v>
      </c>
      <c r="L241" s="96">
        <f t="shared" si="419"/>
        <v>66.666666666666671</v>
      </c>
      <c r="M241" s="41">
        <v>526</v>
      </c>
      <c r="N241" s="96">
        <f t="shared" si="420"/>
        <v>-30.515191545574638</v>
      </c>
      <c r="O241" s="41">
        <v>94</v>
      </c>
      <c r="P241" s="96">
        <f t="shared" si="428"/>
        <v>-6.9306930693069262</v>
      </c>
      <c r="Q241" s="41">
        <v>112</v>
      </c>
      <c r="R241" s="96">
        <f t="shared" si="421"/>
        <v>6.6666666666666652</v>
      </c>
      <c r="S241" s="41">
        <v>163</v>
      </c>
      <c r="T241" s="96">
        <f t="shared" si="422"/>
        <v>-48.253968253968246</v>
      </c>
      <c r="U241" s="41">
        <v>87</v>
      </c>
      <c r="V241" s="96">
        <f t="shared" si="423"/>
        <v>-6.4516129032258114</v>
      </c>
      <c r="W241" s="41">
        <v>76</v>
      </c>
      <c r="X241" s="96">
        <f t="shared" si="424"/>
        <v>5.555555555555558</v>
      </c>
      <c r="Y241" s="41">
        <v>1102</v>
      </c>
      <c r="Z241" s="96">
        <f t="shared" si="425"/>
        <v>-22.120141342756185</v>
      </c>
      <c r="AA241" s="41">
        <v>452</v>
      </c>
      <c r="AB241" s="96">
        <f t="shared" si="426"/>
        <v>-14.393939393939393</v>
      </c>
      <c r="AC241" s="41">
        <v>43</v>
      </c>
      <c r="AD241" s="96">
        <f t="shared" si="427"/>
        <v>59.259259259259252</v>
      </c>
    </row>
    <row r="242" spans="1:30" s="1" customFormat="1" ht="12" customHeight="1">
      <c r="A242" s="6" t="s">
        <v>8</v>
      </c>
      <c r="B242" s="8"/>
      <c r="C242" s="41">
        <f t="shared" si="414"/>
        <v>2896</v>
      </c>
      <c r="D242" s="96">
        <f t="shared" si="415"/>
        <v>-30.2504816955684</v>
      </c>
      <c r="E242" s="41">
        <v>283</v>
      </c>
      <c r="F242" s="96">
        <f t="shared" si="416"/>
        <v>-34.94252873563218</v>
      </c>
      <c r="G242" s="41">
        <v>300</v>
      </c>
      <c r="H242" s="96">
        <f t="shared" si="417"/>
        <v>-24.050632911392398</v>
      </c>
      <c r="I242" s="41">
        <v>28</v>
      </c>
      <c r="J242" s="96">
        <f t="shared" si="418"/>
        <v>12.000000000000011</v>
      </c>
      <c r="K242" s="41">
        <v>102</v>
      </c>
      <c r="L242" s="96">
        <f t="shared" si="419"/>
        <v>-57.142857142857139</v>
      </c>
      <c r="M242" s="41">
        <v>325</v>
      </c>
      <c r="N242" s="96">
        <f t="shared" si="420"/>
        <v>-62.68656716417911</v>
      </c>
      <c r="O242" s="41">
        <v>80</v>
      </c>
      <c r="P242" s="96">
        <f t="shared" si="428"/>
        <v>1.2658227848101333</v>
      </c>
      <c r="Q242" s="41">
        <v>124</v>
      </c>
      <c r="R242" s="96">
        <f t="shared" si="421"/>
        <v>-11.428571428571432</v>
      </c>
      <c r="S242" s="41">
        <v>199</v>
      </c>
      <c r="T242" s="96">
        <f t="shared" si="422"/>
        <v>31.788079470198682</v>
      </c>
      <c r="U242" s="41">
        <v>87</v>
      </c>
      <c r="V242" s="96">
        <f t="shared" si="423"/>
        <v>-36.029411764705884</v>
      </c>
      <c r="W242" s="41">
        <v>43</v>
      </c>
      <c r="X242" s="96">
        <f t="shared" si="424"/>
        <v>-31.746031746031743</v>
      </c>
      <c r="Y242" s="41">
        <v>922</v>
      </c>
      <c r="Z242" s="96">
        <f t="shared" si="425"/>
        <v>-12.022900763358779</v>
      </c>
      <c r="AA242" s="41">
        <v>380</v>
      </c>
      <c r="AB242" s="96">
        <f t="shared" si="426"/>
        <v>-29.368029739776947</v>
      </c>
      <c r="AC242" s="41">
        <v>23</v>
      </c>
      <c r="AD242" s="96">
        <f t="shared" si="427"/>
        <v>-30.303030303030297</v>
      </c>
    </row>
    <row r="243" spans="1:30" s="1" customFormat="1" ht="12" customHeight="1">
      <c r="A243" s="6" t="s">
        <v>9</v>
      </c>
      <c r="B243" s="8"/>
      <c r="C243" s="41">
        <f t="shared" si="414"/>
        <v>3313</v>
      </c>
      <c r="D243" s="96">
        <f t="shared" si="415"/>
        <v>-8.7830396475770947</v>
      </c>
      <c r="E243" s="41">
        <v>465</v>
      </c>
      <c r="F243" s="96">
        <f t="shared" si="416"/>
        <v>8.6448598130841159</v>
      </c>
      <c r="G243" s="41">
        <v>350</v>
      </c>
      <c r="H243" s="96">
        <f t="shared" si="417"/>
        <v>7.361963190184051</v>
      </c>
      <c r="I243" s="41">
        <v>19</v>
      </c>
      <c r="J243" s="96">
        <f t="shared" si="418"/>
        <v>-29.629629629629626</v>
      </c>
      <c r="K243" s="41">
        <v>111</v>
      </c>
      <c r="L243" s="96">
        <f t="shared" si="419"/>
        <v>11.000000000000011</v>
      </c>
      <c r="M243" s="41">
        <v>355</v>
      </c>
      <c r="N243" s="96">
        <f t="shared" si="420"/>
        <v>-24.307036247334757</v>
      </c>
      <c r="O243" s="41">
        <v>106</v>
      </c>
      <c r="P243" s="96">
        <f t="shared" si="428"/>
        <v>-2.752293577981646</v>
      </c>
      <c r="Q243" s="41">
        <v>60</v>
      </c>
      <c r="R243" s="96">
        <f t="shared" si="421"/>
        <v>19.999999999999996</v>
      </c>
      <c r="S243" s="41">
        <v>99</v>
      </c>
      <c r="T243" s="96">
        <f t="shared" si="422"/>
        <v>-52.857142857142861</v>
      </c>
      <c r="U243" s="41">
        <v>84</v>
      </c>
      <c r="V243" s="96">
        <f t="shared" si="423"/>
        <v>-22.935779816513758</v>
      </c>
      <c r="W243" s="41">
        <v>113</v>
      </c>
      <c r="X243" s="96">
        <f t="shared" si="424"/>
        <v>15.306122448979597</v>
      </c>
      <c r="Y243" s="41">
        <v>979</v>
      </c>
      <c r="Z243" s="96">
        <f t="shared" si="425"/>
        <v>-10.837887067395268</v>
      </c>
      <c r="AA243" s="41">
        <v>468</v>
      </c>
      <c r="AB243" s="96">
        <f t="shared" si="426"/>
        <v>17.587939698492463</v>
      </c>
      <c r="AC243" s="41">
        <v>104</v>
      </c>
      <c r="AD243" s="96">
        <f t="shared" si="427"/>
        <v>-50.476190476190474</v>
      </c>
    </row>
    <row r="244" spans="1:30" s="1" customFormat="1" ht="12" customHeight="1">
      <c r="A244" s="6" t="s">
        <v>425</v>
      </c>
      <c r="B244" s="8"/>
      <c r="C244" s="41">
        <f t="shared" si="414"/>
        <v>3698</v>
      </c>
      <c r="D244" s="96">
        <f t="shared" si="415"/>
        <v>-0.96411355115157971</v>
      </c>
      <c r="E244" s="41">
        <v>470</v>
      </c>
      <c r="F244" s="96">
        <f t="shared" si="416"/>
        <v>22.077922077922075</v>
      </c>
      <c r="G244" s="41">
        <v>321</v>
      </c>
      <c r="H244" s="96">
        <f t="shared" si="417"/>
        <v>-15.079365079365081</v>
      </c>
      <c r="I244" s="41">
        <v>23</v>
      </c>
      <c r="J244" s="96">
        <f t="shared" si="418"/>
        <v>-39.473684210526315</v>
      </c>
      <c r="K244" s="41">
        <v>137</v>
      </c>
      <c r="L244" s="96">
        <f t="shared" si="419"/>
        <v>-24.725274725274726</v>
      </c>
      <c r="M244" s="41">
        <v>511</v>
      </c>
      <c r="N244" s="96">
        <f t="shared" si="420"/>
        <v>5.5785123966942241</v>
      </c>
      <c r="O244" s="41">
        <v>101</v>
      </c>
      <c r="P244" s="96">
        <f t="shared" si="428"/>
        <v>124.44444444444444</v>
      </c>
      <c r="Q244" s="41">
        <v>88</v>
      </c>
      <c r="R244" s="96">
        <f t="shared" si="421"/>
        <v>57.142857142857139</v>
      </c>
      <c r="S244" s="41">
        <v>138</v>
      </c>
      <c r="T244" s="96">
        <f t="shared" si="422"/>
        <v>-49.264705882352942</v>
      </c>
      <c r="U244" s="41">
        <v>95</v>
      </c>
      <c r="V244" s="96">
        <f t="shared" si="423"/>
        <v>3.2608695652173836</v>
      </c>
      <c r="W244" s="41">
        <v>58</v>
      </c>
      <c r="X244" s="96">
        <f t="shared" si="424"/>
        <v>-34.831460674157299</v>
      </c>
      <c r="Y244" s="41">
        <v>1192</v>
      </c>
      <c r="Z244" s="96">
        <f t="shared" si="425"/>
        <v>-2.6143790849673221</v>
      </c>
      <c r="AA244" s="41">
        <v>431</v>
      </c>
      <c r="AB244" s="96">
        <f t="shared" si="426"/>
        <v>5.1219512195121997</v>
      </c>
      <c r="AC244" s="41">
        <v>133</v>
      </c>
      <c r="AD244" s="96">
        <f t="shared" si="427"/>
        <v>68.354430379746844</v>
      </c>
    </row>
    <row r="245" spans="1:30" s="1" customFormat="1" ht="12" customHeight="1">
      <c r="A245" s="6" t="s">
        <v>0</v>
      </c>
      <c r="B245" s="8"/>
      <c r="C245" s="41">
        <f t="shared" si="414"/>
        <v>3492</v>
      </c>
      <c r="D245" s="96">
        <f t="shared" si="415"/>
        <v>-6.3806970509383332</v>
      </c>
      <c r="E245" s="41">
        <v>357</v>
      </c>
      <c r="F245" s="96">
        <f t="shared" si="416"/>
        <v>-6.5445026178010508</v>
      </c>
      <c r="G245" s="41">
        <v>397</v>
      </c>
      <c r="H245" s="96">
        <f t="shared" si="417"/>
        <v>-17.97520661157025</v>
      </c>
      <c r="I245" s="41">
        <v>17</v>
      </c>
      <c r="J245" s="96">
        <f t="shared" si="418"/>
        <v>-34.615384615384613</v>
      </c>
      <c r="K245" s="41">
        <v>179</v>
      </c>
      <c r="L245" s="96">
        <f t="shared" si="419"/>
        <v>-19.369369369369373</v>
      </c>
      <c r="M245" s="41">
        <v>361</v>
      </c>
      <c r="N245" s="96">
        <f t="shared" si="420"/>
        <v>-19.419642857142861</v>
      </c>
      <c r="O245" s="41">
        <v>89</v>
      </c>
      <c r="P245" s="96">
        <f t="shared" si="428"/>
        <v>-2.1978021978022011</v>
      </c>
      <c r="Q245" s="41">
        <v>111</v>
      </c>
      <c r="R245" s="96">
        <f t="shared" si="421"/>
        <v>13.265306122448983</v>
      </c>
      <c r="S245" s="41">
        <v>188</v>
      </c>
      <c r="T245" s="96">
        <f t="shared" si="422"/>
        <v>1.0752688172043001</v>
      </c>
      <c r="U245" s="41">
        <v>100</v>
      </c>
      <c r="V245" s="96">
        <f t="shared" si="423"/>
        <v>-9.9099099099099082</v>
      </c>
      <c r="W245" s="41">
        <v>80</v>
      </c>
      <c r="X245" s="96">
        <f t="shared" si="424"/>
        <v>21.212121212121215</v>
      </c>
      <c r="Y245" s="41">
        <v>1117</v>
      </c>
      <c r="Z245" s="96">
        <f t="shared" si="425"/>
        <v>6.8899521531100572</v>
      </c>
      <c r="AA245" s="41">
        <v>361</v>
      </c>
      <c r="AB245" s="96">
        <f t="shared" si="426"/>
        <v>-17.011494252873561</v>
      </c>
      <c r="AC245" s="41">
        <v>135</v>
      </c>
      <c r="AD245" s="96">
        <f t="shared" si="427"/>
        <v>-0.73529411764705621</v>
      </c>
    </row>
    <row r="246" spans="1:30" s="1" customFormat="1" ht="12" customHeight="1">
      <c r="A246" s="6" t="s">
        <v>1</v>
      </c>
      <c r="B246" s="8"/>
      <c r="C246" s="41">
        <f t="shared" si="414"/>
        <v>3696</v>
      </c>
      <c r="D246" s="96">
        <f t="shared" si="415"/>
        <v>12.820512820512819</v>
      </c>
      <c r="E246" s="41">
        <v>503</v>
      </c>
      <c r="F246" s="96">
        <f t="shared" si="416"/>
        <v>32.020997375328086</v>
      </c>
      <c r="G246" s="41">
        <v>431</v>
      </c>
      <c r="H246" s="96">
        <f t="shared" si="417"/>
        <v>49.652777777777771</v>
      </c>
      <c r="I246" s="41">
        <v>18</v>
      </c>
      <c r="J246" s="96">
        <f t="shared" si="418"/>
        <v>-35.714285714285708</v>
      </c>
      <c r="K246" s="41">
        <v>110</v>
      </c>
      <c r="L246" s="96">
        <f t="shared" si="419"/>
        <v>15.789473684210531</v>
      </c>
      <c r="M246" s="41">
        <v>443</v>
      </c>
      <c r="N246" s="96">
        <f t="shared" si="420"/>
        <v>-10.865191146881292</v>
      </c>
      <c r="O246" s="41">
        <v>106</v>
      </c>
      <c r="P246" s="96">
        <f t="shared" si="428"/>
        <v>103.84615384615384</v>
      </c>
      <c r="Q246" s="41">
        <v>95</v>
      </c>
      <c r="R246" s="96">
        <f t="shared" si="421"/>
        <v>163.88888888888889</v>
      </c>
      <c r="S246" s="41">
        <v>91</v>
      </c>
      <c r="T246" s="96">
        <f t="shared" si="422"/>
        <v>-24.166666666666671</v>
      </c>
      <c r="U246" s="41">
        <v>106</v>
      </c>
      <c r="V246" s="96">
        <f t="shared" si="423"/>
        <v>-0.93457943925233655</v>
      </c>
      <c r="W246" s="41">
        <v>116</v>
      </c>
      <c r="X246" s="96">
        <f t="shared" si="424"/>
        <v>48.717948717948723</v>
      </c>
      <c r="Y246" s="41">
        <v>1134</v>
      </c>
      <c r="Z246" s="96">
        <f t="shared" si="425"/>
        <v>8.3094555873925557</v>
      </c>
      <c r="AA246" s="41">
        <v>497</v>
      </c>
      <c r="AB246" s="96">
        <f t="shared" si="426"/>
        <v>0</v>
      </c>
      <c r="AC246" s="41">
        <v>46</v>
      </c>
      <c r="AD246" s="96">
        <f t="shared" si="427"/>
        <v>-7.9999999999999964</v>
      </c>
    </row>
    <row r="247" spans="1:30" s="1" customFormat="1" ht="19.5" customHeight="1">
      <c r="A247" s="6" t="s">
        <v>414</v>
      </c>
      <c r="B247" s="8"/>
      <c r="C247" s="41">
        <f t="shared" si="414"/>
        <v>3457</v>
      </c>
      <c r="D247" s="96">
        <f t="shared" ref="D247:D252" si="429">(C247/C235-1)*100</f>
        <v>14.92686170212767</v>
      </c>
      <c r="E247" s="41">
        <v>470</v>
      </c>
      <c r="F247" s="96">
        <f t="shared" ref="F247:F252" si="430">(E247/E235-1)*100</f>
        <v>13.801452784503642</v>
      </c>
      <c r="G247" s="41">
        <v>358</v>
      </c>
      <c r="H247" s="96">
        <f t="shared" si="417"/>
        <v>36.121673003802293</v>
      </c>
      <c r="I247" s="41">
        <v>31</v>
      </c>
      <c r="J247" s="96">
        <f t="shared" si="418"/>
        <v>138.46153846153845</v>
      </c>
      <c r="K247" s="41">
        <v>151</v>
      </c>
      <c r="L247" s="96">
        <f t="shared" si="419"/>
        <v>69.662921348314597</v>
      </c>
      <c r="M247" s="41">
        <v>496</v>
      </c>
      <c r="N247" s="96">
        <f t="shared" si="420"/>
        <v>3.98322851153039</v>
      </c>
      <c r="O247" s="41">
        <v>88</v>
      </c>
      <c r="P247" s="96">
        <f t="shared" si="428"/>
        <v>83.333333333333329</v>
      </c>
      <c r="Q247" s="41">
        <v>93</v>
      </c>
      <c r="R247" s="96">
        <f t="shared" si="421"/>
        <v>32.857142857142854</v>
      </c>
      <c r="S247" s="41">
        <v>126</v>
      </c>
      <c r="T247" s="96">
        <f t="shared" si="422"/>
        <v>-36.683417085427138</v>
      </c>
      <c r="U247" s="41">
        <v>101</v>
      </c>
      <c r="V247" s="96">
        <f t="shared" si="423"/>
        <v>36.486486486486491</v>
      </c>
      <c r="W247" s="41">
        <v>63</v>
      </c>
      <c r="X247" s="96">
        <f t="shared" si="424"/>
        <v>46.511627906976742</v>
      </c>
      <c r="Y247" s="41">
        <v>994</v>
      </c>
      <c r="Z247" s="96">
        <f t="shared" si="425"/>
        <v>5.7446808510638325</v>
      </c>
      <c r="AA247" s="41">
        <v>424</v>
      </c>
      <c r="AB247" s="96">
        <f t="shared" si="426"/>
        <v>25.816023738872396</v>
      </c>
      <c r="AC247" s="41">
        <v>62</v>
      </c>
      <c r="AD247" s="96">
        <f t="shared" si="427"/>
        <v>47.619047619047628</v>
      </c>
    </row>
    <row r="248" spans="1:30" s="1" customFormat="1" ht="11.4" customHeight="1">
      <c r="A248" s="6" t="s">
        <v>3</v>
      </c>
      <c r="B248" s="8"/>
      <c r="C248" s="41">
        <f t="shared" si="414"/>
        <v>3039</v>
      </c>
      <c r="D248" s="96">
        <f t="shared" si="429"/>
        <v>16.25860749808723</v>
      </c>
      <c r="E248" s="41">
        <v>377</v>
      </c>
      <c r="F248" s="96">
        <f t="shared" si="430"/>
        <v>21.221864951768499</v>
      </c>
      <c r="G248" s="41">
        <v>404</v>
      </c>
      <c r="H248" s="96">
        <f t="shared" ref="H248:H253" si="431">(G248/G236-1)*100</f>
        <v>45.323741007194251</v>
      </c>
      <c r="I248" s="41">
        <v>36</v>
      </c>
      <c r="J248" s="96">
        <f t="shared" ref="J248:J253" si="432">(I248/I236-1)*100</f>
        <v>50</v>
      </c>
      <c r="K248" s="41">
        <v>108</v>
      </c>
      <c r="L248" s="96">
        <f t="shared" ref="L248:L253" si="433">(K248/K236-1)*100</f>
        <v>-40.659340659340657</v>
      </c>
      <c r="M248" s="41">
        <v>313</v>
      </c>
      <c r="N248" s="96">
        <f t="shared" ref="N248:N253" si="434">(M248/M236-1)*100</f>
        <v>3.9867109634551534</v>
      </c>
      <c r="O248" s="41">
        <v>90</v>
      </c>
      <c r="P248" s="96">
        <f t="shared" ref="P248:P253" si="435">(O248/O236-1)*100</f>
        <v>60.714285714285722</v>
      </c>
      <c r="Q248" s="41">
        <v>100</v>
      </c>
      <c r="R248" s="96">
        <f t="shared" ref="R248:R253" si="436">(Q248/Q236-1)*100</f>
        <v>0</v>
      </c>
      <c r="S248" s="41">
        <v>148</v>
      </c>
      <c r="T248" s="96">
        <f t="shared" ref="T248:T253" si="437">(S248/S236-1)*100</f>
        <v>85.000000000000014</v>
      </c>
      <c r="U248" s="41">
        <v>113</v>
      </c>
      <c r="V248" s="96">
        <f t="shared" ref="V248:V253" si="438">(U248/U236-1)*100</f>
        <v>14.141414141414144</v>
      </c>
      <c r="W248" s="41">
        <v>53</v>
      </c>
      <c r="X248" s="96">
        <f t="shared" ref="X248:X253" si="439">(W248/W236-1)*100</f>
        <v>-1.851851851851849</v>
      </c>
      <c r="Y248" s="41">
        <v>928</v>
      </c>
      <c r="Z248" s="96">
        <f t="shared" ref="Z248:Z253" si="440">(Y248/Y236-1)*100</f>
        <v>15.279503105590052</v>
      </c>
      <c r="AA248" s="41">
        <v>315</v>
      </c>
      <c r="AB248" s="96">
        <f t="shared" ref="AB248:AB253" si="441">(AA248/AA236-1)*100</f>
        <v>11.307420494699638</v>
      </c>
      <c r="AC248" s="41">
        <v>54</v>
      </c>
      <c r="AD248" s="96">
        <f t="shared" ref="AD248:AD253" si="442">(AC248/AC236-1)*100</f>
        <v>31.707317073170739</v>
      </c>
    </row>
    <row r="249" spans="1:30" s="1" customFormat="1" ht="11.4" customHeight="1">
      <c r="A249" s="6" t="s">
        <v>459</v>
      </c>
      <c r="B249" s="8"/>
      <c r="C249" s="41">
        <f t="shared" si="414"/>
        <v>3659</v>
      </c>
      <c r="D249" s="96">
        <f t="shared" si="429"/>
        <v>9.7480503899220139</v>
      </c>
      <c r="E249" s="41">
        <v>527</v>
      </c>
      <c r="F249" s="96">
        <f t="shared" si="430"/>
        <v>13.33333333333333</v>
      </c>
      <c r="G249" s="41">
        <v>435</v>
      </c>
      <c r="H249" s="96">
        <f t="shared" si="431"/>
        <v>29.850746268656714</v>
      </c>
      <c r="I249" s="41">
        <v>16</v>
      </c>
      <c r="J249" s="96">
        <f t="shared" si="432"/>
        <v>-15.789473684210531</v>
      </c>
      <c r="K249" s="41">
        <v>127</v>
      </c>
      <c r="L249" s="96">
        <f t="shared" si="433"/>
        <v>92.424242424242436</v>
      </c>
      <c r="M249" s="41">
        <v>463</v>
      </c>
      <c r="N249" s="96">
        <f t="shared" si="434"/>
        <v>13.202933985330079</v>
      </c>
      <c r="O249" s="41">
        <v>90</v>
      </c>
      <c r="P249" s="96">
        <f t="shared" si="435"/>
        <v>8.4337349397590309</v>
      </c>
      <c r="Q249" s="41">
        <v>98</v>
      </c>
      <c r="R249" s="96">
        <f t="shared" si="436"/>
        <v>100</v>
      </c>
      <c r="S249" s="41">
        <v>133</v>
      </c>
      <c r="T249" s="96">
        <f t="shared" si="437"/>
        <v>17.699115044247794</v>
      </c>
      <c r="U249" s="41">
        <v>87</v>
      </c>
      <c r="V249" s="96">
        <f t="shared" si="438"/>
        <v>-7.4468085106383031</v>
      </c>
      <c r="W249" s="41">
        <v>117</v>
      </c>
      <c r="X249" s="96">
        <f t="shared" si="439"/>
        <v>18.181818181818187</v>
      </c>
      <c r="Y249" s="41">
        <v>988</v>
      </c>
      <c r="Z249" s="96">
        <f t="shared" si="440"/>
        <v>-4.2635658914728651</v>
      </c>
      <c r="AA249" s="41">
        <v>547</v>
      </c>
      <c r="AB249" s="96">
        <f t="shared" si="441"/>
        <v>12.320328542094462</v>
      </c>
      <c r="AC249" s="41">
        <v>31</v>
      </c>
      <c r="AD249" s="96">
        <f t="shared" si="442"/>
        <v>-62.650602409638559</v>
      </c>
    </row>
    <row r="250" spans="1:30" s="1" customFormat="1" ht="11.4" customHeight="1">
      <c r="A250" s="6" t="s">
        <v>5</v>
      </c>
      <c r="B250" s="8"/>
      <c r="C250" s="41">
        <f t="shared" ref="C250:C255" si="443">SUM(E250,G250,I250,K250,M250,O250,Q250,S250,U250,W250,Y250,AA250,AC250)</f>
        <v>3850</v>
      </c>
      <c r="D250" s="96">
        <f t="shared" si="429"/>
        <v>22.611464968152873</v>
      </c>
      <c r="E250" s="41">
        <v>490</v>
      </c>
      <c r="F250" s="96">
        <f t="shared" si="430"/>
        <v>21.287128712871283</v>
      </c>
      <c r="G250" s="41">
        <v>400</v>
      </c>
      <c r="H250" s="96">
        <f t="shared" si="431"/>
        <v>51.515151515151516</v>
      </c>
      <c r="I250" s="41">
        <v>31</v>
      </c>
      <c r="J250" s="96">
        <f t="shared" si="432"/>
        <v>24</v>
      </c>
      <c r="K250" s="41">
        <v>173</v>
      </c>
      <c r="L250" s="96">
        <f t="shared" si="433"/>
        <v>54.464285714285722</v>
      </c>
      <c r="M250" s="41">
        <v>461</v>
      </c>
      <c r="N250" s="96">
        <f t="shared" si="434"/>
        <v>-6.8686868686868685</v>
      </c>
      <c r="O250" s="41">
        <v>100</v>
      </c>
      <c r="P250" s="96">
        <f t="shared" si="435"/>
        <v>85.18518518518519</v>
      </c>
      <c r="Q250" s="41">
        <v>74</v>
      </c>
      <c r="R250" s="96">
        <f t="shared" si="436"/>
        <v>27.586206896551737</v>
      </c>
      <c r="S250" s="41">
        <v>346</v>
      </c>
      <c r="T250" s="96">
        <f t="shared" si="437"/>
        <v>108.43373493975905</v>
      </c>
      <c r="U250" s="41">
        <v>87</v>
      </c>
      <c r="V250" s="96">
        <f t="shared" si="438"/>
        <v>6.0975609756097615</v>
      </c>
      <c r="W250" s="41">
        <v>53</v>
      </c>
      <c r="X250" s="96">
        <f t="shared" si="439"/>
        <v>-7.0175438596491224</v>
      </c>
      <c r="Y250" s="41">
        <v>1174</v>
      </c>
      <c r="Z250" s="96">
        <f t="shared" si="440"/>
        <v>13.870029097963133</v>
      </c>
      <c r="AA250" s="41">
        <v>399</v>
      </c>
      <c r="AB250" s="96">
        <f t="shared" si="441"/>
        <v>13.031161473087828</v>
      </c>
      <c r="AC250" s="41">
        <v>62</v>
      </c>
      <c r="AD250" s="96">
        <f t="shared" si="442"/>
        <v>58.974358974358964</v>
      </c>
    </row>
    <row r="251" spans="1:30" s="1" customFormat="1" ht="11.4" customHeight="1">
      <c r="A251" s="6" t="s">
        <v>6</v>
      </c>
      <c r="B251" s="8"/>
      <c r="C251" s="41">
        <f t="shared" si="443"/>
        <v>3175</v>
      </c>
      <c r="D251" s="96">
        <f t="shared" si="429"/>
        <v>17.898254734496845</v>
      </c>
      <c r="E251" s="41">
        <v>307</v>
      </c>
      <c r="F251" s="96">
        <f t="shared" si="430"/>
        <v>-10.755813953488369</v>
      </c>
      <c r="G251" s="41">
        <v>393</v>
      </c>
      <c r="H251" s="96">
        <f t="shared" si="431"/>
        <v>47.744360902255643</v>
      </c>
      <c r="I251" s="41">
        <v>22</v>
      </c>
      <c r="J251" s="96">
        <f t="shared" si="432"/>
        <v>-37.142857142857146</v>
      </c>
      <c r="K251" s="41">
        <v>115</v>
      </c>
      <c r="L251" s="96">
        <f t="shared" si="433"/>
        <v>-1.7094017094017144</v>
      </c>
      <c r="M251" s="41">
        <v>369</v>
      </c>
      <c r="N251" s="96">
        <f t="shared" si="434"/>
        <v>35.164835164835175</v>
      </c>
      <c r="O251" s="41">
        <v>72</v>
      </c>
      <c r="P251" s="96">
        <f t="shared" si="435"/>
        <v>10.769230769230775</v>
      </c>
      <c r="Q251" s="41">
        <v>89</v>
      </c>
      <c r="R251" s="96">
        <f t="shared" si="436"/>
        <v>-16.822429906542059</v>
      </c>
      <c r="S251" s="41">
        <v>189</v>
      </c>
      <c r="T251" s="96">
        <f t="shared" si="437"/>
        <v>16.666666666666675</v>
      </c>
      <c r="U251" s="41">
        <v>103</v>
      </c>
      <c r="V251" s="96">
        <f t="shared" si="438"/>
        <v>35.526315789473692</v>
      </c>
      <c r="W251" s="41">
        <v>52</v>
      </c>
      <c r="X251" s="96">
        <f t="shared" si="439"/>
        <v>-5.4545454545454568</v>
      </c>
      <c r="Y251" s="41">
        <v>1008</v>
      </c>
      <c r="Z251" s="96">
        <f t="shared" si="440"/>
        <v>13.258426966292136</v>
      </c>
      <c r="AA251" s="41">
        <v>417</v>
      </c>
      <c r="AB251" s="96">
        <f t="shared" si="441"/>
        <v>59.160305343511446</v>
      </c>
      <c r="AC251" s="41">
        <v>39</v>
      </c>
      <c r="AD251" s="96">
        <f t="shared" si="442"/>
        <v>-4.8780487804878092</v>
      </c>
    </row>
    <row r="252" spans="1:30" s="1" customFormat="1" ht="11.4" customHeight="1">
      <c r="A252" s="6" t="s">
        <v>7</v>
      </c>
      <c r="B252" s="8"/>
      <c r="C252" s="41">
        <f t="shared" si="443"/>
        <v>3599</v>
      </c>
      <c r="D252" s="96">
        <f t="shared" si="429"/>
        <v>-2.5981055480378878</v>
      </c>
      <c r="E252" s="41">
        <v>500</v>
      </c>
      <c r="F252" s="96">
        <f t="shared" si="430"/>
        <v>-2.9126213592232997</v>
      </c>
      <c r="G252" s="41">
        <v>467</v>
      </c>
      <c r="H252" s="96">
        <f t="shared" si="431"/>
        <v>26.558265582655814</v>
      </c>
      <c r="I252" s="41">
        <v>18</v>
      </c>
      <c r="J252" s="96">
        <f t="shared" si="432"/>
        <v>-80.434782608695656</v>
      </c>
      <c r="K252" s="41">
        <v>119</v>
      </c>
      <c r="L252" s="96">
        <f t="shared" si="433"/>
        <v>-1.6528925619834656</v>
      </c>
      <c r="M252" s="41">
        <v>479</v>
      </c>
      <c r="N252" s="96">
        <f t="shared" si="434"/>
        <v>4.1304347826087051</v>
      </c>
      <c r="O252" s="41">
        <v>98</v>
      </c>
      <c r="P252" s="96">
        <f t="shared" si="435"/>
        <v>19.512195121951216</v>
      </c>
      <c r="Q252" s="41">
        <v>88</v>
      </c>
      <c r="R252" s="96">
        <f t="shared" si="436"/>
        <v>49.152542372881356</v>
      </c>
      <c r="S252" s="41">
        <v>128</v>
      </c>
      <c r="T252" s="96">
        <f t="shared" si="437"/>
        <v>-8.5714285714285747</v>
      </c>
      <c r="U252" s="41">
        <v>97</v>
      </c>
      <c r="V252" s="96">
        <f t="shared" si="438"/>
        <v>-40.123456790123456</v>
      </c>
      <c r="W252" s="41">
        <v>108</v>
      </c>
      <c r="X252" s="96">
        <f t="shared" si="439"/>
        <v>1.8867924528301883</v>
      </c>
      <c r="Y252" s="41">
        <v>1042</v>
      </c>
      <c r="Z252" s="96">
        <f t="shared" si="440"/>
        <v>-1.6981132075471694</v>
      </c>
      <c r="AA252" s="41">
        <v>434</v>
      </c>
      <c r="AB252" s="96">
        <f t="shared" si="441"/>
        <v>-2.4719101123595544</v>
      </c>
      <c r="AC252" s="41">
        <v>21</v>
      </c>
      <c r="AD252" s="96">
        <f t="shared" si="442"/>
        <v>-75</v>
      </c>
    </row>
    <row r="253" spans="1:30" s="1" customFormat="1" ht="12" customHeight="1">
      <c r="A253" s="6" t="s">
        <v>10</v>
      </c>
      <c r="B253" s="8"/>
      <c r="C253" s="41">
        <f t="shared" si="443"/>
        <v>4386</v>
      </c>
      <c r="D253" s="96">
        <f t="shared" ref="D253" si="444">(C253/C241-1)*100</f>
        <v>15.239096163951649</v>
      </c>
      <c r="E253" s="41">
        <v>482</v>
      </c>
      <c r="F253" s="96">
        <f t="shared" ref="F253:F258" si="445">(E253/E241-1)*100</f>
        <v>2.9914529914529808</v>
      </c>
      <c r="G253" s="41">
        <v>538</v>
      </c>
      <c r="H253" s="96">
        <f t="shared" si="431"/>
        <v>43.085106382978736</v>
      </c>
      <c r="I253" s="41">
        <v>43</v>
      </c>
      <c r="J253" s="96">
        <f t="shared" si="432"/>
        <v>152.94117647058823</v>
      </c>
      <c r="K253" s="41">
        <v>224</v>
      </c>
      <c r="L253" s="96">
        <f t="shared" si="433"/>
        <v>-22.758620689655174</v>
      </c>
      <c r="M253" s="41">
        <v>639</v>
      </c>
      <c r="N253" s="96">
        <f t="shared" si="434"/>
        <v>21.482889733840295</v>
      </c>
      <c r="O253" s="41">
        <v>109</v>
      </c>
      <c r="P253" s="96">
        <f t="shared" si="435"/>
        <v>15.957446808510634</v>
      </c>
      <c r="Q253" s="41">
        <v>107</v>
      </c>
      <c r="R253" s="96">
        <f t="shared" si="436"/>
        <v>-4.46428571428571</v>
      </c>
      <c r="S253" s="41">
        <v>308</v>
      </c>
      <c r="T253" s="96">
        <f t="shared" si="437"/>
        <v>88.957055214723923</v>
      </c>
      <c r="U253" s="41">
        <v>83</v>
      </c>
      <c r="V253" s="96">
        <f t="shared" si="438"/>
        <v>-4.5977011494252924</v>
      </c>
      <c r="W253" s="41">
        <v>86</v>
      </c>
      <c r="X253" s="96">
        <f t="shared" si="439"/>
        <v>13.157894736842103</v>
      </c>
      <c r="Y253" s="41">
        <v>1277</v>
      </c>
      <c r="Z253" s="96">
        <f t="shared" si="440"/>
        <v>15.88021778584392</v>
      </c>
      <c r="AA253" s="41">
        <v>417</v>
      </c>
      <c r="AB253" s="96">
        <f t="shared" si="441"/>
        <v>-7.743362831858402</v>
      </c>
      <c r="AC253" s="41">
        <v>73</v>
      </c>
      <c r="AD253" s="96">
        <f t="shared" si="442"/>
        <v>69.767441860465112</v>
      </c>
    </row>
    <row r="254" spans="1:30" s="1" customFormat="1" ht="12" customHeight="1">
      <c r="A254" s="6" t="s">
        <v>8</v>
      </c>
      <c r="B254" s="8"/>
      <c r="C254" s="41">
        <f t="shared" si="443"/>
        <v>3077</v>
      </c>
      <c r="D254" s="96">
        <f t="shared" ref="D254:D259" si="446">(C254/C242-1)*100</f>
        <v>6.25</v>
      </c>
      <c r="E254" s="41">
        <v>351</v>
      </c>
      <c r="F254" s="96">
        <f t="shared" si="445"/>
        <v>24.028268551236742</v>
      </c>
      <c r="G254" s="41">
        <v>362</v>
      </c>
      <c r="H254" s="96">
        <f t="shared" ref="H254" si="447">(G254/G242-1)*100</f>
        <v>20.666666666666679</v>
      </c>
      <c r="I254" s="41">
        <v>20</v>
      </c>
      <c r="J254" s="96">
        <f t="shared" ref="J254" si="448">(I254/I242-1)*100</f>
        <v>-28.571428571428569</v>
      </c>
      <c r="K254" s="41">
        <v>145</v>
      </c>
      <c r="L254" s="96">
        <f t="shared" ref="L254" si="449">(K254/K242-1)*100</f>
        <v>42.156862745098046</v>
      </c>
      <c r="M254" s="41">
        <v>408</v>
      </c>
      <c r="N254" s="96">
        <f t="shared" ref="N254" si="450">(M254/M242-1)*100</f>
        <v>25.538461538461533</v>
      </c>
      <c r="O254" s="41">
        <v>73</v>
      </c>
      <c r="P254" s="96">
        <f t="shared" ref="P254" si="451">(O254/O242-1)*100</f>
        <v>-8.7500000000000018</v>
      </c>
      <c r="Q254" s="41">
        <v>89</v>
      </c>
      <c r="R254" s="96">
        <f t="shared" ref="R254" si="452">(Q254/Q242-1)*100</f>
        <v>-28.2258064516129</v>
      </c>
      <c r="S254" s="41">
        <v>183</v>
      </c>
      <c r="T254" s="96">
        <f t="shared" ref="T254" si="453">(S254/S242-1)*100</f>
        <v>-8.0402010050251267</v>
      </c>
      <c r="U254" s="41">
        <v>82</v>
      </c>
      <c r="V254" s="96">
        <f t="shared" ref="V254" si="454">(U254/U242-1)*100</f>
        <v>-5.7471264367816133</v>
      </c>
      <c r="W254" s="41">
        <v>71</v>
      </c>
      <c r="X254" s="96">
        <f t="shared" ref="X254" si="455">(W254/W242-1)*100</f>
        <v>65.116279069767444</v>
      </c>
      <c r="Y254" s="41">
        <v>946</v>
      </c>
      <c r="Z254" s="96">
        <f t="shared" ref="Z254" si="456">(Y254/Y242-1)*100</f>
        <v>2.6030368763557465</v>
      </c>
      <c r="AA254" s="41">
        <v>325</v>
      </c>
      <c r="AB254" s="96">
        <f t="shared" ref="AB254" si="457">(AA254/AA242-1)*100</f>
        <v>-14.473684210526317</v>
      </c>
      <c r="AC254" s="41">
        <v>22</v>
      </c>
      <c r="AD254" s="96">
        <f t="shared" ref="AD254" si="458">(AC254/AC242-1)*100</f>
        <v>-4.3478260869565188</v>
      </c>
    </row>
    <row r="255" spans="1:30" s="1" customFormat="1" ht="12" customHeight="1">
      <c r="A255" s="6" t="s">
        <v>9</v>
      </c>
      <c r="B255" s="8"/>
      <c r="C255" s="41">
        <f t="shared" si="443"/>
        <v>3569</v>
      </c>
      <c r="D255" s="96">
        <f t="shared" si="446"/>
        <v>7.7271355267129582</v>
      </c>
      <c r="E255" s="41">
        <v>409</v>
      </c>
      <c r="F255" s="96">
        <f t="shared" si="445"/>
        <v>-12.043010752688177</v>
      </c>
      <c r="G255" s="41">
        <v>410</v>
      </c>
      <c r="H255" s="96">
        <f t="shared" ref="H255" si="459">(G255/G243-1)*100</f>
        <v>17.142857142857149</v>
      </c>
      <c r="I255" s="41">
        <v>25</v>
      </c>
      <c r="J255" s="96">
        <f t="shared" ref="J255" si="460">(I255/I243-1)*100</f>
        <v>31.578947368421062</v>
      </c>
      <c r="K255" s="41">
        <v>141</v>
      </c>
      <c r="L255" s="96">
        <f t="shared" ref="L255" si="461">(K255/K243-1)*100</f>
        <v>27.027027027027017</v>
      </c>
      <c r="M255" s="41">
        <v>445</v>
      </c>
      <c r="N255" s="96">
        <f t="shared" ref="N255" si="462">(M255/M243-1)*100</f>
        <v>25.35211267605635</v>
      </c>
      <c r="O255" s="41">
        <v>107</v>
      </c>
      <c r="P255" s="96">
        <f t="shared" ref="P255" si="463">(O255/O243-1)*100</f>
        <v>0.94339622641510523</v>
      </c>
      <c r="Q255" s="41">
        <v>85</v>
      </c>
      <c r="R255" s="96">
        <f t="shared" ref="R255" si="464">(Q255/Q243-1)*100</f>
        <v>41.666666666666671</v>
      </c>
      <c r="S255" s="41">
        <v>112</v>
      </c>
      <c r="T255" s="96">
        <f t="shared" ref="T255:T260" si="465">(S255/S243-1)*100</f>
        <v>13.131313131313128</v>
      </c>
      <c r="U255" s="41">
        <v>92</v>
      </c>
      <c r="V255" s="96">
        <f t="shared" ref="V255" si="466">(U255/U243-1)*100</f>
        <v>9.5238095238095344</v>
      </c>
      <c r="W255" s="41">
        <v>132</v>
      </c>
      <c r="X255" s="96">
        <f t="shared" ref="X255" si="467">(W255/W243-1)*100</f>
        <v>16.814159292035402</v>
      </c>
      <c r="Y255" s="41">
        <v>1103</v>
      </c>
      <c r="Z255" s="96">
        <f t="shared" ref="Z255" si="468">(Y255/Y243-1)*100</f>
        <v>12.665985699693572</v>
      </c>
      <c r="AA255" s="41">
        <v>429</v>
      </c>
      <c r="AB255" s="96">
        <f t="shared" ref="AB255" si="469">(AA255/AA243-1)*100</f>
        <v>-8.3333333333333375</v>
      </c>
      <c r="AC255" s="41">
        <v>79</v>
      </c>
      <c r="AD255" s="96">
        <f t="shared" ref="AD255" si="470">(AC255/AC243-1)*100</f>
        <v>-24.03846153846154</v>
      </c>
    </row>
    <row r="256" spans="1:30" s="1" customFormat="1" ht="12" customHeight="1">
      <c r="A256" s="6" t="s">
        <v>479</v>
      </c>
      <c r="B256" s="8"/>
      <c r="C256" s="41">
        <f t="shared" ref="C256" si="471">SUM(E256,G256,I256,K256,M256,O256,Q256,S256,U256,W256,Y256,AA256,AC256)</f>
        <v>4506</v>
      </c>
      <c r="D256" s="96">
        <f t="shared" si="446"/>
        <v>21.849648458626291</v>
      </c>
      <c r="E256" s="41">
        <v>501</v>
      </c>
      <c r="F256" s="96">
        <f t="shared" si="445"/>
        <v>6.5957446808510678</v>
      </c>
      <c r="G256" s="41">
        <v>446</v>
      </c>
      <c r="H256" s="96">
        <f t="shared" ref="H256" si="472">(G256/G244-1)*100</f>
        <v>38.940809968847347</v>
      </c>
      <c r="I256" s="41">
        <v>70</v>
      </c>
      <c r="J256" s="96">
        <f t="shared" ref="J256" si="473">(I256/I244-1)*100</f>
        <v>204.34782608695653</v>
      </c>
      <c r="K256" s="41">
        <v>182</v>
      </c>
      <c r="L256" s="96">
        <f t="shared" ref="L256" si="474">(K256/K244-1)*100</f>
        <v>32.846715328467148</v>
      </c>
      <c r="M256" s="41">
        <v>674</v>
      </c>
      <c r="N256" s="96">
        <f t="shared" ref="N256" si="475">(M256/M244-1)*100</f>
        <v>31.898238747553819</v>
      </c>
      <c r="O256" s="41">
        <v>108</v>
      </c>
      <c r="P256" s="96">
        <f t="shared" ref="P256" si="476">(O256/O244-1)*100</f>
        <v>6.9306930693069368</v>
      </c>
      <c r="Q256" s="41">
        <v>115</v>
      </c>
      <c r="R256" s="96">
        <f t="shared" ref="R256" si="477">(Q256/Q244-1)*100</f>
        <v>30.681818181818187</v>
      </c>
      <c r="S256" s="41">
        <v>192</v>
      </c>
      <c r="T256" s="96">
        <f t="shared" si="465"/>
        <v>39.130434782608688</v>
      </c>
      <c r="U256" s="41">
        <v>98</v>
      </c>
      <c r="V256" s="96">
        <f t="shared" ref="V256" si="478">(U256/U244-1)*100</f>
        <v>3.1578947368421151</v>
      </c>
      <c r="W256" s="41">
        <v>123</v>
      </c>
      <c r="X256" s="96">
        <f t="shared" ref="X256" si="479">(W256/W244-1)*100</f>
        <v>112.06896551724137</v>
      </c>
      <c r="Y256" s="41">
        <v>1285</v>
      </c>
      <c r="Z256" s="96">
        <f t="shared" ref="Z256" si="480">(Y256/Y244-1)*100</f>
        <v>7.8020134228187876</v>
      </c>
      <c r="AA256" s="41">
        <v>507</v>
      </c>
      <c r="AB256" s="96">
        <f t="shared" ref="AB256" si="481">(AA256/AA244-1)*100</f>
        <v>17.63341067285382</v>
      </c>
      <c r="AC256" s="41">
        <v>205</v>
      </c>
      <c r="AD256" s="96">
        <f t="shared" ref="AD256:AD261" si="482">(AC256/AC244-1)*100</f>
        <v>54.13533834586466</v>
      </c>
    </row>
    <row r="257" spans="1:30" s="1" customFormat="1" ht="12" customHeight="1">
      <c r="A257" s="6" t="s">
        <v>485</v>
      </c>
      <c r="B257" s="8"/>
      <c r="C257" s="41">
        <f t="shared" ref="C257" si="483">SUM(E257,G257,I257,K257,M257,O257,Q257,S257,U257,W257,Y257,AA257,AC257)</f>
        <v>3376</v>
      </c>
      <c r="D257" s="96">
        <f t="shared" si="446"/>
        <v>-3.3218785796105377</v>
      </c>
      <c r="E257" s="41">
        <v>362</v>
      </c>
      <c r="F257" s="96">
        <f t="shared" si="445"/>
        <v>1.4005602240896309</v>
      </c>
      <c r="G257" s="41">
        <v>445</v>
      </c>
      <c r="H257" s="96">
        <f t="shared" ref="H257" si="484">(G257/G245-1)*100</f>
        <v>12.090680100755669</v>
      </c>
      <c r="I257" s="41">
        <v>12</v>
      </c>
      <c r="J257" s="96">
        <f t="shared" ref="J257" si="485">(I257/I245-1)*100</f>
        <v>-29.411764705882348</v>
      </c>
      <c r="K257" s="41">
        <v>160</v>
      </c>
      <c r="L257" s="96">
        <f t="shared" ref="L257" si="486">(K257/K245-1)*100</f>
        <v>-10.61452513966481</v>
      </c>
      <c r="M257" s="41">
        <v>500</v>
      </c>
      <c r="N257" s="96">
        <f t="shared" ref="N257" si="487">(M257/M245-1)*100</f>
        <v>38.504155124653749</v>
      </c>
      <c r="O257" s="41">
        <v>85</v>
      </c>
      <c r="P257" s="96">
        <f t="shared" ref="P257" si="488">(O257/O245-1)*100</f>
        <v>-4.4943820224719104</v>
      </c>
      <c r="Q257" s="41">
        <v>127</v>
      </c>
      <c r="R257" s="96">
        <f t="shared" ref="R257" si="489">(Q257/Q245-1)*100</f>
        <v>14.414414414414424</v>
      </c>
      <c r="S257" s="41">
        <v>157</v>
      </c>
      <c r="T257" s="96">
        <f t="shared" si="465"/>
        <v>-16.48936170212766</v>
      </c>
      <c r="U257" s="41">
        <v>80</v>
      </c>
      <c r="V257" s="96">
        <f t="shared" ref="V257" si="490">(U257/U245-1)*100</f>
        <v>-19.999999999999996</v>
      </c>
      <c r="W257" s="41">
        <v>72</v>
      </c>
      <c r="X257" s="96">
        <f t="shared" ref="X257" si="491">(W257/W245-1)*100</f>
        <v>-9.9999999999999982</v>
      </c>
      <c r="Y257" s="41">
        <v>908</v>
      </c>
      <c r="Z257" s="96">
        <f t="shared" ref="Z257" si="492">(Y257/Y245-1)*100</f>
        <v>-18.710832587287374</v>
      </c>
      <c r="AA257" s="41">
        <v>363</v>
      </c>
      <c r="AB257" s="96">
        <f t="shared" ref="AB257" si="493">(AA257/AA245-1)*100</f>
        <v>0.55401662049860967</v>
      </c>
      <c r="AC257" s="41">
        <v>105</v>
      </c>
      <c r="AD257" s="96">
        <f t="shared" si="482"/>
        <v>-22.222222222222221</v>
      </c>
    </row>
    <row r="258" spans="1:30" s="1" customFormat="1" ht="12" customHeight="1">
      <c r="A258" s="6" t="s">
        <v>255</v>
      </c>
      <c r="B258" s="8"/>
      <c r="C258" s="41">
        <f t="shared" ref="C258" si="494">SUM(E258,G258,I258,K258,M258,O258,Q258,S258,U258,W258,Y258,AA258,AC258)</f>
        <v>4108</v>
      </c>
      <c r="D258" s="96">
        <f t="shared" si="446"/>
        <v>11.147186147186151</v>
      </c>
      <c r="E258" s="41">
        <v>468</v>
      </c>
      <c r="F258" s="96">
        <f t="shared" si="445"/>
        <v>-6.9582504970178931</v>
      </c>
      <c r="G258" s="41">
        <v>440</v>
      </c>
      <c r="H258" s="96">
        <f t="shared" ref="H258" si="495">(G258/G246-1)*100</f>
        <v>2.088167053364276</v>
      </c>
      <c r="I258" s="41">
        <v>15</v>
      </c>
      <c r="J258" s="96">
        <f t="shared" ref="J258" si="496">(I258/I246-1)*100</f>
        <v>-16.666666666666664</v>
      </c>
      <c r="K258" s="41">
        <v>143</v>
      </c>
      <c r="L258" s="96">
        <f t="shared" ref="L258" si="497">(K258/K246-1)*100</f>
        <v>30.000000000000004</v>
      </c>
      <c r="M258" s="41">
        <v>626</v>
      </c>
      <c r="N258" s="96">
        <f t="shared" ref="N258" si="498">(M258/M246-1)*100</f>
        <v>41.309255079006782</v>
      </c>
      <c r="O258" s="41">
        <v>131</v>
      </c>
      <c r="P258" s="96">
        <f t="shared" ref="P258" si="499">(O258/O246-1)*100</f>
        <v>23.584905660377366</v>
      </c>
      <c r="Q258" s="41">
        <v>78</v>
      </c>
      <c r="R258" s="96">
        <f t="shared" ref="R258" si="500">(Q258/Q246-1)*100</f>
        <v>-17.894736842105264</v>
      </c>
      <c r="S258" s="41">
        <v>151</v>
      </c>
      <c r="T258" s="96">
        <f t="shared" si="465"/>
        <v>65.934065934065941</v>
      </c>
      <c r="U258" s="41">
        <v>116</v>
      </c>
      <c r="V258" s="96">
        <f t="shared" ref="V258" si="501">(U258/U246-1)*100</f>
        <v>9.4339622641509422</v>
      </c>
      <c r="W258" s="41">
        <v>114</v>
      </c>
      <c r="X258" s="96">
        <f t="shared" ref="X258" si="502">(W258/W246-1)*100</f>
        <v>-1.7241379310344862</v>
      </c>
      <c r="Y258" s="41">
        <v>1259</v>
      </c>
      <c r="Z258" s="96">
        <f t="shared" ref="Z258" si="503">(Y258/Y246-1)*100</f>
        <v>11.022927689594365</v>
      </c>
      <c r="AA258" s="41">
        <v>507</v>
      </c>
      <c r="AB258" s="96">
        <f t="shared" ref="AB258" si="504">(AA258/AA246-1)*100</f>
        <v>2.0120724346076369</v>
      </c>
      <c r="AC258" s="41">
        <v>60</v>
      </c>
      <c r="AD258" s="96">
        <f t="shared" si="482"/>
        <v>30.434782608695656</v>
      </c>
    </row>
    <row r="259" spans="1:30" s="1" customFormat="1" ht="17.399999999999999" customHeight="1">
      <c r="A259" s="6" t="s">
        <v>249</v>
      </c>
      <c r="B259" s="8"/>
      <c r="C259" s="41">
        <f t="shared" ref="C259" si="505">SUM(E259,G259,I259,K259,M259,O259,Q259,S259,U259,W259,Y259,AA259,AC259)</f>
        <v>3967</v>
      </c>
      <c r="D259" s="96">
        <f t="shared" si="446"/>
        <v>14.752675730402087</v>
      </c>
      <c r="E259" s="41">
        <v>450</v>
      </c>
      <c r="F259" s="96">
        <f t="shared" ref="F259" si="506">(E259/E247-1)*100</f>
        <v>-4.2553191489361648</v>
      </c>
      <c r="G259" s="41">
        <v>410</v>
      </c>
      <c r="H259" s="96">
        <f t="shared" ref="H259" si="507">(G259/G247-1)*100</f>
        <v>14.525139664804465</v>
      </c>
      <c r="I259" s="41">
        <v>29</v>
      </c>
      <c r="J259" s="96">
        <f t="shared" ref="J259" si="508">(I259/I247-1)*100</f>
        <v>-6.4516129032258114</v>
      </c>
      <c r="K259" s="41">
        <v>188</v>
      </c>
      <c r="L259" s="96">
        <f t="shared" ref="L259" si="509">(K259/K247-1)*100</f>
        <v>24.503311258278138</v>
      </c>
      <c r="M259" s="41">
        <v>590</v>
      </c>
      <c r="N259" s="96">
        <f t="shared" ref="N259" si="510">(M259/M247-1)*100</f>
        <v>18.951612903225801</v>
      </c>
      <c r="O259" s="41">
        <v>111</v>
      </c>
      <c r="P259" s="96">
        <f t="shared" ref="P259" si="511">(O259/O247-1)*100</f>
        <v>26.136363636363647</v>
      </c>
      <c r="Q259" s="41">
        <v>80</v>
      </c>
      <c r="R259" s="96">
        <f t="shared" ref="R259" si="512">(Q259/Q247-1)*100</f>
        <v>-13.978494623655912</v>
      </c>
      <c r="S259" s="41">
        <v>170</v>
      </c>
      <c r="T259" s="96">
        <f t="shared" si="465"/>
        <v>34.920634920634932</v>
      </c>
      <c r="U259" s="41">
        <v>108</v>
      </c>
      <c r="V259" s="96">
        <f t="shared" ref="V259" si="513">(U259/U247-1)*100</f>
        <v>6.9306930693069368</v>
      </c>
      <c r="W259" s="41">
        <v>86</v>
      </c>
      <c r="X259" s="96">
        <f t="shared" ref="X259" si="514">(W259/W247-1)*100</f>
        <v>36.507936507936513</v>
      </c>
      <c r="Y259" s="41">
        <v>1236</v>
      </c>
      <c r="Z259" s="96">
        <f t="shared" ref="Z259" si="515">(Y259/Y247-1)*100</f>
        <v>24.346076458752506</v>
      </c>
      <c r="AA259" s="41">
        <v>457</v>
      </c>
      <c r="AB259" s="96">
        <f t="shared" ref="AB259" si="516">(AA259/AA247-1)*100</f>
        <v>7.7830188679245182</v>
      </c>
      <c r="AC259" s="41">
        <v>52</v>
      </c>
      <c r="AD259" s="96">
        <f t="shared" si="482"/>
        <v>-16.129032258064512</v>
      </c>
    </row>
    <row r="260" spans="1:30" s="1" customFormat="1">
      <c r="A260" s="6" t="s">
        <v>250</v>
      </c>
      <c r="B260" s="8"/>
      <c r="C260" s="41">
        <f t="shared" ref="C260" si="517">SUM(E260,G260,I260,K260,M260,O260,Q260,S260,U260,W260,Y260,AA260,AC260)</f>
        <v>3357</v>
      </c>
      <c r="D260" s="96">
        <f t="shared" ref="D260" si="518">(C260/C248-1)*100</f>
        <v>10.463968410661394</v>
      </c>
      <c r="E260" s="41">
        <v>367</v>
      </c>
      <c r="F260" s="96">
        <f t="shared" ref="F260" si="519">(E260/E248-1)*100</f>
        <v>-2.6525198938992078</v>
      </c>
      <c r="G260" s="41">
        <v>424</v>
      </c>
      <c r="H260" s="96">
        <f t="shared" ref="H260" si="520">(G260/G248-1)*100</f>
        <v>4.9504950495049549</v>
      </c>
      <c r="I260" s="41">
        <v>36</v>
      </c>
      <c r="J260" s="96">
        <f t="shared" ref="J260" si="521">(I260/I248-1)*100</f>
        <v>0</v>
      </c>
      <c r="K260" s="41">
        <v>155</v>
      </c>
      <c r="L260" s="96">
        <f t="shared" ref="L260" si="522">(K260/K248-1)*100</f>
        <v>43.518518518518512</v>
      </c>
      <c r="M260" s="41">
        <v>600</v>
      </c>
      <c r="N260" s="96">
        <f t="shared" ref="N260" si="523">(M260/M248-1)*100</f>
        <v>91.693290734824288</v>
      </c>
      <c r="O260" s="41">
        <v>87</v>
      </c>
      <c r="P260" s="96">
        <f t="shared" ref="P260" si="524">(O260/O248-1)*100</f>
        <v>-3.3333333333333326</v>
      </c>
      <c r="Q260" s="41">
        <v>83</v>
      </c>
      <c r="R260" s="96">
        <f t="shared" ref="R260" si="525">(Q260/Q248-1)*100</f>
        <v>-17.000000000000004</v>
      </c>
      <c r="S260" s="41">
        <v>197</v>
      </c>
      <c r="T260" s="96">
        <f t="shared" si="465"/>
        <v>33.108108108108112</v>
      </c>
      <c r="U260" s="41">
        <v>94</v>
      </c>
      <c r="V260" s="96">
        <f t="shared" ref="V260" si="526">(U260/U248-1)*100</f>
        <v>-16.814159292035402</v>
      </c>
      <c r="W260" s="41">
        <v>57</v>
      </c>
      <c r="X260" s="96">
        <f t="shared" ref="X260" si="527">(W260/W248-1)*100</f>
        <v>7.547169811320753</v>
      </c>
      <c r="Y260" s="41">
        <v>891</v>
      </c>
      <c r="Z260" s="96">
        <f t="shared" ref="Z260" si="528">(Y260/Y248-1)*100</f>
        <v>-3.9870689655172376</v>
      </c>
      <c r="AA260" s="41">
        <v>324</v>
      </c>
      <c r="AB260" s="96">
        <f t="shared" ref="AB260" si="529">(AA260/AA248-1)*100</f>
        <v>2.857142857142847</v>
      </c>
      <c r="AC260" s="41">
        <v>42</v>
      </c>
      <c r="AD260" s="96">
        <f t="shared" si="482"/>
        <v>-22.222222222222221</v>
      </c>
    </row>
    <row r="261" spans="1:30" s="1" customFormat="1">
      <c r="A261" s="6" t="s">
        <v>231</v>
      </c>
      <c r="B261" s="8"/>
      <c r="C261" s="41">
        <f t="shared" ref="C261" si="530">SUM(E261,G261,I261,K261,M261,O261,Q261,S261,U261,W261,Y261,AA261,AC261)</f>
        <v>4238</v>
      </c>
      <c r="D261" s="96">
        <f t="shared" ref="D261" si="531">(C261/C249-1)*100</f>
        <v>15.823995627220544</v>
      </c>
      <c r="E261" s="41">
        <v>525</v>
      </c>
      <c r="F261" s="96">
        <f t="shared" ref="F261" si="532">(E261/E249-1)*100</f>
        <v>-0.37950664136622292</v>
      </c>
      <c r="G261" s="41">
        <v>477</v>
      </c>
      <c r="H261" s="96">
        <f t="shared" ref="H261" si="533">(G261/G249-1)*100</f>
        <v>9.6551724137930997</v>
      </c>
      <c r="I261" s="41">
        <v>32</v>
      </c>
      <c r="J261" s="96">
        <f t="shared" ref="J261" si="534">(I261/I249-1)*100</f>
        <v>100</v>
      </c>
      <c r="K261" s="41">
        <v>162</v>
      </c>
      <c r="L261" s="96">
        <f t="shared" ref="L261" si="535">(K261/K249-1)*100</f>
        <v>27.55905511811023</v>
      </c>
      <c r="M261" s="41">
        <v>548</v>
      </c>
      <c r="N261" s="96">
        <f t="shared" ref="N261" si="536">(M261/M249-1)*100</f>
        <v>18.358531317494609</v>
      </c>
      <c r="O261" s="41">
        <v>120</v>
      </c>
      <c r="P261" s="96">
        <f t="shared" ref="P261" si="537">(O261/O249-1)*100</f>
        <v>33.333333333333329</v>
      </c>
      <c r="Q261" s="41">
        <v>103</v>
      </c>
      <c r="R261" s="96">
        <f t="shared" ref="R261" si="538">(Q261/Q249-1)*100</f>
        <v>5.1020408163265252</v>
      </c>
      <c r="S261" s="41">
        <v>213</v>
      </c>
      <c r="T261" s="96">
        <f t="shared" ref="T261" si="539">(S261/S249-1)*100</f>
        <v>60.150375939849624</v>
      </c>
      <c r="U261" s="41">
        <v>124</v>
      </c>
      <c r="V261" s="96">
        <f t="shared" ref="V261" si="540">(U261/U249-1)*100</f>
        <v>42.52873563218391</v>
      </c>
      <c r="W261" s="41">
        <v>111</v>
      </c>
      <c r="X261" s="96">
        <f t="shared" ref="X261" si="541">(W261/W249-1)*100</f>
        <v>-5.1282051282051322</v>
      </c>
      <c r="Y261" s="41">
        <v>1299</v>
      </c>
      <c r="Z261" s="96">
        <f t="shared" ref="Z261" si="542">(Y261/Y249-1)*100</f>
        <v>31.477732793522261</v>
      </c>
      <c r="AA261" s="41">
        <v>472</v>
      </c>
      <c r="AB261" s="96">
        <f t="shared" ref="AB261" si="543">(AA261/AA249-1)*100</f>
        <v>-13.711151736745887</v>
      </c>
      <c r="AC261" s="41">
        <v>52</v>
      </c>
      <c r="AD261" s="96">
        <f t="shared" si="482"/>
        <v>67.741935483870975</v>
      </c>
    </row>
    <row r="262" spans="1:30" s="1" customFormat="1">
      <c r="A262" s="6" t="s">
        <v>232</v>
      </c>
      <c r="B262" s="8"/>
      <c r="C262" s="41">
        <f t="shared" ref="C262" si="544">SUM(E262,G262,I262,K262,M262,O262,Q262,S262,U262,W262,Y262,AA262,AC262)</f>
        <v>3798</v>
      </c>
      <c r="D262" s="96">
        <f t="shared" ref="D262:D269" si="545">(C262/C250-1)*100</f>
        <v>-1.3506493506493467</v>
      </c>
      <c r="E262" s="41">
        <v>430</v>
      </c>
      <c r="F262" s="96">
        <f t="shared" ref="F262" si="546">(E262/E250-1)*100</f>
        <v>-12.244897959183676</v>
      </c>
      <c r="G262" s="41">
        <v>404</v>
      </c>
      <c r="H262" s="96">
        <f t="shared" ref="H262" si="547">(G262/G250-1)*100</f>
        <v>1.0000000000000009</v>
      </c>
      <c r="I262" s="41">
        <v>27</v>
      </c>
      <c r="J262" s="96">
        <f t="shared" ref="J262" si="548">(I262/I250-1)*100</f>
        <v>-12.903225806451612</v>
      </c>
      <c r="K262" s="41">
        <v>143</v>
      </c>
      <c r="L262" s="96">
        <f t="shared" ref="L262" si="549">(K262/K250-1)*100</f>
        <v>-17.341040462427749</v>
      </c>
      <c r="M262" s="41">
        <v>554</v>
      </c>
      <c r="N262" s="96">
        <f t="shared" ref="N262" si="550">(M262/M250-1)*100</f>
        <v>20.173535791757047</v>
      </c>
      <c r="O262" s="41">
        <v>122</v>
      </c>
      <c r="P262" s="96">
        <f t="shared" ref="P262" si="551">(O262/O250-1)*100</f>
        <v>21.999999999999996</v>
      </c>
      <c r="Q262" s="41">
        <v>98</v>
      </c>
      <c r="R262" s="96">
        <f t="shared" ref="R262" si="552">(Q262/Q250-1)*100</f>
        <v>32.432432432432435</v>
      </c>
      <c r="S262" s="41">
        <v>159</v>
      </c>
      <c r="T262" s="96">
        <f t="shared" ref="T262" si="553">(S262/S250-1)*100</f>
        <v>-54.046242774566466</v>
      </c>
      <c r="U262" s="41">
        <v>108</v>
      </c>
      <c r="V262" s="96">
        <f t="shared" ref="V262" si="554">(U262/U250-1)*100</f>
        <v>24.137931034482762</v>
      </c>
      <c r="W262" s="41">
        <v>51</v>
      </c>
      <c r="X262" s="96">
        <f t="shared" ref="X262" si="555">(W262/W250-1)*100</f>
        <v>-3.7735849056603765</v>
      </c>
      <c r="Y262" s="41">
        <v>1171</v>
      </c>
      <c r="Z262" s="96">
        <f t="shared" ref="Z262" si="556">(Y262/Y250-1)*100</f>
        <v>-0.25553662691651935</v>
      </c>
      <c r="AA262" s="41">
        <v>466</v>
      </c>
      <c r="AB262" s="96">
        <f t="shared" ref="AB262" si="557">(AA262/AA250-1)*100</f>
        <v>16.79197994987469</v>
      </c>
      <c r="AC262" s="41">
        <v>65</v>
      </c>
      <c r="AD262" s="96">
        <f t="shared" ref="AD262" si="558">(AC262/AC250-1)*100</f>
        <v>4.8387096774193505</v>
      </c>
    </row>
    <row r="263" spans="1:30" s="1" customFormat="1">
      <c r="A263" s="6" t="s">
        <v>233</v>
      </c>
      <c r="B263" s="8"/>
      <c r="C263" s="41">
        <f t="shared" ref="C263" si="559">SUM(E263,G263,I263,K263,M263,O263,Q263,S263,U263,W263,Y263,AA263,AC263)</f>
        <v>3590</v>
      </c>
      <c r="D263" s="96">
        <f t="shared" si="545"/>
        <v>13.070866141732274</v>
      </c>
      <c r="E263" s="41">
        <v>427</v>
      </c>
      <c r="F263" s="96">
        <f t="shared" ref="F263" si="560">(E263/E251-1)*100</f>
        <v>39.087947882736152</v>
      </c>
      <c r="G263" s="41">
        <v>482</v>
      </c>
      <c r="H263" s="96">
        <f t="shared" ref="H263" si="561">(G263/G251-1)*100</f>
        <v>22.646310432569972</v>
      </c>
      <c r="I263" s="41">
        <v>30</v>
      </c>
      <c r="J263" s="96">
        <f t="shared" ref="J263" si="562">(I263/I251-1)*100</f>
        <v>36.363636363636353</v>
      </c>
      <c r="K263" s="41">
        <v>169</v>
      </c>
      <c r="L263" s="96">
        <f t="shared" ref="L263" si="563">(K263/K251-1)*100</f>
        <v>46.95652173913043</v>
      </c>
      <c r="M263" s="41">
        <v>497</v>
      </c>
      <c r="N263" s="96">
        <f t="shared" ref="N263" si="564">(M263/M251-1)*100</f>
        <v>34.688346883468846</v>
      </c>
      <c r="O263" s="41">
        <v>89</v>
      </c>
      <c r="P263" s="96">
        <f t="shared" ref="P263" si="565">(O263/O251-1)*100</f>
        <v>23.611111111111114</v>
      </c>
      <c r="Q263" s="41">
        <v>112</v>
      </c>
      <c r="R263" s="96">
        <f t="shared" ref="R263" si="566">(Q263/Q251-1)*100</f>
        <v>25.842696629213478</v>
      </c>
      <c r="S263" s="41">
        <v>142</v>
      </c>
      <c r="T263" s="96">
        <f t="shared" ref="T263" si="567">(S263/S251-1)*100</f>
        <v>-24.867724867724871</v>
      </c>
      <c r="U263" s="41">
        <v>81</v>
      </c>
      <c r="V263" s="96">
        <f t="shared" ref="V263" si="568">(U263/U251-1)*100</f>
        <v>-21.359223300970875</v>
      </c>
      <c r="W263" s="41">
        <v>86</v>
      </c>
      <c r="X263" s="96">
        <f t="shared" ref="X263" si="569">(W263/W251-1)*100</f>
        <v>65.384615384615373</v>
      </c>
      <c r="Y263" s="41">
        <v>1078</v>
      </c>
      <c r="Z263" s="96">
        <f t="shared" ref="Z263" si="570">(Y263/Y251-1)*100</f>
        <v>6.944444444444442</v>
      </c>
      <c r="AA263" s="41">
        <v>365</v>
      </c>
      <c r="AB263" s="96">
        <f t="shared" ref="AB263" si="571">(AA263/AA251-1)*100</f>
        <v>-12.470023980815348</v>
      </c>
      <c r="AC263" s="41">
        <v>32</v>
      </c>
      <c r="AD263" s="96">
        <f t="shared" ref="AD263" si="572">(AC263/AC251-1)*100</f>
        <v>-17.948717948717952</v>
      </c>
    </row>
    <row r="264" spans="1:30" s="1" customFormat="1">
      <c r="A264" s="6" t="s">
        <v>234</v>
      </c>
      <c r="B264" s="8"/>
      <c r="C264" s="41">
        <f t="shared" ref="C264" si="573">SUM(E264,G264,I264,K264,M264,O264,Q264,S264,U264,W264,Y264,AA264,AC264)</f>
        <v>4481</v>
      </c>
      <c r="D264" s="96">
        <f t="shared" si="545"/>
        <v>24.506807446512923</v>
      </c>
      <c r="E264" s="41">
        <v>495</v>
      </c>
      <c r="F264" s="96">
        <f t="shared" ref="F264" si="574">(E264/E252-1)*100</f>
        <v>-1.0000000000000009</v>
      </c>
      <c r="G264" s="41">
        <v>532</v>
      </c>
      <c r="H264" s="96">
        <f t="shared" ref="H264" si="575">(G264/G252-1)*100</f>
        <v>13.918629550321192</v>
      </c>
      <c r="I264" s="41">
        <v>15</v>
      </c>
      <c r="J264" s="96">
        <f t="shared" ref="J264" si="576">(I264/I252-1)*100</f>
        <v>-16.666666666666664</v>
      </c>
      <c r="K264" s="41">
        <v>171</v>
      </c>
      <c r="L264" s="96">
        <f t="shared" ref="L264" si="577">(K264/K252-1)*100</f>
        <v>43.69747899159664</v>
      </c>
      <c r="M264" s="41">
        <v>856</v>
      </c>
      <c r="N264" s="96">
        <f t="shared" ref="N264" si="578">(M264/M252-1)*100</f>
        <v>78.705636743215024</v>
      </c>
      <c r="O264" s="41">
        <v>62</v>
      </c>
      <c r="P264" s="96">
        <f t="shared" ref="P264" si="579">(O264/O252-1)*100</f>
        <v>-36.734693877551017</v>
      </c>
      <c r="Q264" s="41">
        <v>94</v>
      </c>
      <c r="R264" s="96">
        <f t="shared" ref="R264" si="580">(Q264/Q252-1)*100</f>
        <v>6.8181818181818121</v>
      </c>
      <c r="S264" s="41">
        <v>183</v>
      </c>
      <c r="T264" s="96">
        <f t="shared" ref="T264" si="581">(S264/S252-1)*100</f>
        <v>42.96875</v>
      </c>
      <c r="U264" s="41">
        <v>143</v>
      </c>
      <c r="V264" s="96">
        <f t="shared" ref="V264" si="582">(U264/U252-1)*100</f>
        <v>47.422680412371143</v>
      </c>
      <c r="W264" s="41">
        <v>78</v>
      </c>
      <c r="X264" s="96">
        <f t="shared" ref="X264" si="583">(W264/W252-1)*100</f>
        <v>-27.777777777777779</v>
      </c>
      <c r="Y264" s="41">
        <v>1341</v>
      </c>
      <c r="Z264" s="96">
        <f t="shared" ref="Z264" si="584">(Y264/Y252-1)*100</f>
        <v>28.694817658349336</v>
      </c>
      <c r="AA264" s="41">
        <v>490</v>
      </c>
      <c r="AB264" s="96">
        <f t="shared" ref="AB264" si="585">(AA264/AA252-1)*100</f>
        <v>12.903225806451623</v>
      </c>
      <c r="AC264" s="41">
        <v>21</v>
      </c>
      <c r="AD264" s="96">
        <f t="shared" ref="AD264" si="586">(AC264/AC252-1)*100</f>
        <v>0</v>
      </c>
    </row>
    <row r="265" spans="1:30" s="1" customFormat="1">
      <c r="A265" s="6" t="s">
        <v>235</v>
      </c>
      <c r="B265" s="8"/>
      <c r="C265" s="41">
        <f t="shared" ref="C265" si="587">SUM(E265,G265,I265,K265,M265,O265,Q265,S265,U265,W265,Y265,AA265,AC265)</f>
        <v>3919</v>
      </c>
      <c r="D265" s="96">
        <f t="shared" si="545"/>
        <v>-10.647514819881444</v>
      </c>
      <c r="E265" s="41">
        <v>410</v>
      </c>
      <c r="F265" s="96">
        <f t="shared" ref="F265" si="588">(E265/E253-1)*100</f>
        <v>-14.937759336099587</v>
      </c>
      <c r="G265" s="41">
        <v>489</v>
      </c>
      <c r="H265" s="96">
        <f t="shared" ref="H265" si="589">(G265/G253-1)*100</f>
        <v>-9.1078066914498166</v>
      </c>
      <c r="I265" s="41">
        <v>27</v>
      </c>
      <c r="J265" s="96">
        <f t="shared" ref="J265" si="590">(I265/I253-1)*100</f>
        <v>-37.209302325581397</v>
      </c>
      <c r="K265" s="41">
        <v>161</v>
      </c>
      <c r="L265" s="96">
        <f t="shared" ref="L265" si="591">(K265/K253-1)*100</f>
        <v>-28.125</v>
      </c>
      <c r="M265" s="41">
        <v>486</v>
      </c>
      <c r="N265" s="96">
        <f t="shared" ref="N265" si="592">(M265/M253-1)*100</f>
        <v>-23.943661971830988</v>
      </c>
      <c r="O265" s="41">
        <v>153</v>
      </c>
      <c r="P265" s="96">
        <f t="shared" ref="P265" si="593">(O265/O253-1)*100</f>
        <v>40.366972477064223</v>
      </c>
      <c r="Q265" s="41">
        <v>134</v>
      </c>
      <c r="R265" s="96">
        <f t="shared" ref="R265" si="594">(Q265/Q253-1)*100</f>
        <v>25.233644859813076</v>
      </c>
      <c r="S265" s="41">
        <v>167</v>
      </c>
      <c r="T265" s="96">
        <f t="shared" ref="T265" si="595">(S265/S253-1)*100</f>
        <v>-45.779220779220772</v>
      </c>
      <c r="U265" s="41">
        <v>104</v>
      </c>
      <c r="V265" s="96">
        <f t="shared" ref="V265" si="596">(U265/U253-1)*100</f>
        <v>25.30120481927711</v>
      </c>
      <c r="W265" s="41">
        <v>94</v>
      </c>
      <c r="X265" s="96">
        <f t="shared" ref="X265" si="597">(W265/W253-1)*100</f>
        <v>9.302325581395344</v>
      </c>
      <c r="Y265" s="41">
        <v>1201</v>
      </c>
      <c r="Z265" s="96">
        <f t="shared" ref="Z265" si="598">(Y265/Y253-1)*100</f>
        <v>-5.9514487079091571</v>
      </c>
      <c r="AA265" s="41">
        <v>421</v>
      </c>
      <c r="AB265" s="96">
        <f t="shared" ref="AB265" si="599">(AA265/AA253-1)*100</f>
        <v>0.95923261390886694</v>
      </c>
      <c r="AC265" s="41">
        <v>72</v>
      </c>
      <c r="AD265" s="96">
        <f t="shared" ref="AD265" si="600">(AC265/AC253-1)*100</f>
        <v>-1.3698630136986356</v>
      </c>
    </row>
    <row r="266" spans="1:30" s="1" customFormat="1">
      <c r="A266" s="6" t="s">
        <v>236</v>
      </c>
      <c r="B266" s="8"/>
      <c r="C266" s="41">
        <f t="shared" ref="C266" si="601">SUM(E266,G266,I266,K266,M266,O266,Q266,S266,U266,W266,Y266,AA266,AC266)</f>
        <v>3688</v>
      </c>
      <c r="D266" s="96">
        <f t="shared" si="545"/>
        <v>19.857003574910625</v>
      </c>
      <c r="E266" s="41">
        <v>465</v>
      </c>
      <c r="F266" s="96">
        <f t="shared" ref="F266" si="602">(E266/E254-1)*100</f>
        <v>32.478632478632477</v>
      </c>
      <c r="G266" s="41">
        <v>416</v>
      </c>
      <c r="H266" s="96">
        <f t="shared" ref="H266" si="603">(G266/G254-1)*100</f>
        <v>14.917127071823199</v>
      </c>
      <c r="I266" s="41">
        <v>32</v>
      </c>
      <c r="J266" s="96">
        <f t="shared" ref="J266" si="604">(I266/I254-1)*100</f>
        <v>60.000000000000007</v>
      </c>
      <c r="K266" s="41">
        <v>228</v>
      </c>
      <c r="L266" s="96">
        <f t="shared" ref="L266" si="605">(K266/K254-1)*100</f>
        <v>57.241379310344833</v>
      </c>
      <c r="M266" s="41">
        <v>521</v>
      </c>
      <c r="N266" s="96">
        <f t="shared" ref="N266" si="606">(M266/M254-1)*100</f>
        <v>27.696078431372541</v>
      </c>
      <c r="O266" s="41">
        <v>95</v>
      </c>
      <c r="P266" s="96">
        <f t="shared" ref="P266" si="607">(O266/O254-1)*100</f>
        <v>30.136986301369873</v>
      </c>
      <c r="Q266" s="41">
        <v>74</v>
      </c>
      <c r="R266" s="96">
        <f t="shared" ref="R266" si="608">(Q266/Q254-1)*100</f>
        <v>-16.853932584269661</v>
      </c>
      <c r="S266" s="41">
        <v>186</v>
      </c>
      <c r="T266" s="96">
        <f t="shared" ref="T266" si="609">(S266/S254-1)*100</f>
        <v>1.6393442622950838</v>
      </c>
      <c r="U266" s="41">
        <v>69</v>
      </c>
      <c r="V266" s="96">
        <f t="shared" ref="V266" si="610">(U266/U254-1)*100</f>
        <v>-15.853658536585369</v>
      </c>
      <c r="W266" s="41">
        <v>104</v>
      </c>
      <c r="X266" s="96">
        <f t="shared" ref="X266" si="611">(W266/W254-1)*100</f>
        <v>46.478873239436624</v>
      </c>
      <c r="Y266" s="41">
        <v>1032</v>
      </c>
      <c r="Z266" s="96">
        <f t="shared" ref="Z266" si="612">(Y266/Y254-1)*100</f>
        <v>9.0909090909090828</v>
      </c>
      <c r="AA266" s="41">
        <v>375</v>
      </c>
      <c r="AB266" s="96">
        <f t="shared" ref="AB266" si="613">(AA266/AA254-1)*100</f>
        <v>15.384615384615374</v>
      </c>
      <c r="AC266" s="41">
        <v>91</v>
      </c>
      <c r="AD266" s="96">
        <f>(AC266/AC254-1)*100</f>
        <v>313.63636363636368</v>
      </c>
    </row>
    <row r="267" spans="1:30" s="1" customFormat="1">
      <c r="A267" s="6" t="s">
        <v>1241</v>
      </c>
      <c r="B267" s="8"/>
      <c r="C267" s="41">
        <f>SUM(E267,G267,I267,K267,M267,O267,Q267,S267,U267,W267,Y267,AA267,AC267)</f>
        <v>3854</v>
      </c>
      <c r="D267" s="96">
        <f t="shared" si="545"/>
        <v>7.9854300924628641</v>
      </c>
      <c r="E267" s="41">
        <v>437</v>
      </c>
      <c r="F267" s="96">
        <f>(E267/E255-1)*100</f>
        <v>6.8459657701711585</v>
      </c>
      <c r="G267" s="41">
        <v>361</v>
      </c>
      <c r="H267" s="96">
        <f>(G267/G255-1)*100</f>
        <v>-11.951219512195122</v>
      </c>
      <c r="I267" s="41">
        <v>27</v>
      </c>
      <c r="J267" s="96">
        <f>(I267/I255-1)*100</f>
        <v>8.0000000000000071</v>
      </c>
      <c r="K267" s="41">
        <v>153</v>
      </c>
      <c r="L267" s="96">
        <f>(K267/K255-1)*100</f>
        <v>8.5106382978723296</v>
      </c>
      <c r="M267" s="41">
        <v>591</v>
      </c>
      <c r="N267" s="96">
        <f>(M267/M255-1)*100</f>
        <v>32.80898876404494</v>
      </c>
      <c r="O267" s="41">
        <v>67</v>
      </c>
      <c r="P267" s="96">
        <f>(O267/O255-1)*100</f>
        <v>-37.383177570093466</v>
      </c>
      <c r="Q267" s="41">
        <v>103</v>
      </c>
      <c r="R267" s="96">
        <f>(Q267/Q255-1)*100</f>
        <v>21.176470588235286</v>
      </c>
      <c r="S267" s="41">
        <v>126</v>
      </c>
      <c r="T267" s="96">
        <f>(S267/S255-1)*100</f>
        <v>12.5</v>
      </c>
      <c r="U267" s="41">
        <v>82</v>
      </c>
      <c r="V267" s="96">
        <f>(U267/U255-1)*100</f>
        <v>-10.869565217391308</v>
      </c>
      <c r="W267" s="41">
        <v>106</v>
      </c>
      <c r="X267" s="96">
        <f>(W267/W255-1)*100</f>
        <v>-19.696969696969703</v>
      </c>
      <c r="Y267" s="41">
        <v>1302</v>
      </c>
      <c r="Z267" s="96">
        <f>(Y267/Y255-1)*100</f>
        <v>18.04170444242974</v>
      </c>
      <c r="AA267" s="41">
        <v>452</v>
      </c>
      <c r="AB267" s="96">
        <f>(AA267/AA255-1)*100</f>
        <v>5.3613053613053685</v>
      </c>
      <c r="AC267" s="41">
        <v>47</v>
      </c>
      <c r="AD267" s="96">
        <f>(AC267/AC255-1)*100</f>
        <v>-40.506329113924053</v>
      </c>
    </row>
    <row r="268" spans="1:30" s="1" customFormat="1">
      <c r="A268" s="6" t="s">
        <v>1240</v>
      </c>
      <c r="B268" s="8"/>
      <c r="C268" s="41">
        <f t="shared" ref="C268:C269" si="614">SUM(E268,G268,I268,K268,M268,O268,Q268,S268,U268,W268,Y268,AA268,AC268)</f>
        <v>4276</v>
      </c>
      <c r="D268" s="96">
        <f t="shared" si="545"/>
        <v>-5.1043053706169577</v>
      </c>
      <c r="E268" s="41">
        <v>468</v>
      </c>
      <c r="F268" s="96">
        <f t="shared" ref="F268:F269" si="615">(E268/E256-1)*100</f>
        <v>-6.5868263473053856</v>
      </c>
      <c r="G268" s="41">
        <v>441</v>
      </c>
      <c r="H268" s="96">
        <f t="shared" ref="H268:H269" si="616">(G268/G256-1)*100</f>
        <v>-1.1210762331838597</v>
      </c>
      <c r="I268" s="41">
        <v>31</v>
      </c>
      <c r="J268" s="96">
        <f t="shared" ref="J268:J269" si="617">(I268/I256-1)*100</f>
        <v>-55.714285714285715</v>
      </c>
      <c r="K268" s="41">
        <v>139</v>
      </c>
      <c r="L268" s="96">
        <f t="shared" ref="L268:L269" si="618">(K268/K256-1)*100</f>
        <v>-23.626373626373631</v>
      </c>
      <c r="M268" s="41">
        <v>619</v>
      </c>
      <c r="N268" s="96">
        <f t="shared" ref="N268:N269" si="619">(M268/M256-1)*100</f>
        <v>-8.1602373887240347</v>
      </c>
      <c r="O268" s="41">
        <v>153</v>
      </c>
      <c r="P268" s="96">
        <f t="shared" ref="P268:P269" si="620">(O268/O256-1)*100</f>
        <v>41.666666666666671</v>
      </c>
      <c r="Q268" s="41">
        <v>128</v>
      </c>
      <c r="R268" s="96">
        <f t="shared" ref="R268:R269" si="621">(Q268/Q256-1)*100</f>
        <v>11.304347826086957</v>
      </c>
      <c r="S268" s="41">
        <v>174</v>
      </c>
      <c r="T268" s="96">
        <f t="shared" ref="T268:T269" si="622">(S268/S256-1)*100</f>
        <v>-9.375</v>
      </c>
      <c r="U268" s="41">
        <v>127</v>
      </c>
      <c r="V268" s="96">
        <f t="shared" ref="V268:V269" si="623">(U268/U256-1)*100</f>
        <v>29.591836734693878</v>
      </c>
      <c r="W268" s="41">
        <v>76</v>
      </c>
      <c r="X268" s="96">
        <f t="shared" ref="X268:X269" si="624">(W268/W256-1)*100</f>
        <v>-38.211382113821138</v>
      </c>
      <c r="Y268" s="41">
        <v>1233</v>
      </c>
      <c r="Z268" s="96">
        <f t="shared" ref="Z268:Z269" si="625">(Y268/Y256-1)*100</f>
        <v>-4.0466926070038873</v>
      </c>
      <c r="AA268" s="41">
        <v>524</v>
      </c>
      <c r="AB268" s="96">
        <f t="shared" ref="AB268:AB269" si="626">(AA268/AA256-1)*100</f>
        <v>3.3530571992110403</v>
      </c>
      <c r="AC268" s="41">
        <v>163</v>
      </c>
      <c r="AD268" s="96">
        <f t="shared" ref="AD268:AD269" si="627">(AC268/AC256-1)*100</f>
        <v>-20.487804878048777</v>
      </c>
    </row>
    <row r="269" spans="1:30" s="1" customFormat="1">
      <c r="A269" s="45" t="s">
        <v>217</v>
      </c>
      <c r="B269" s="8"/>
      <c r="C269" s="41">
        <f t="shared" si="614"/>
        <v>3664</v>
      </c>
      <c r="D269" s="96">
        <f t="shared" si="545"/>
        <v>8.5308056872037916</v>
      </c>
      <c r="E269" s="41">
        <v>403</v>
      </c>
      <c r="F269" s="96">
        <f t="shared" si="615"/>
        <v>11.325966850828738</v>
      </c>
      <c r="G269" s="41">
        <v>379</v>
      </c>
      <c r="H269" s="96">
        <f t="shared" si="616"/>
        <v>-14.831460674157304</v>
      </c>
      <c r="I269" s="41">
        <v>50</v>
      </c>
      <c r="J269" s="96">
        <f t="shared" si="617"/>
        <v>316.66666666666669</v>
      </c>
      <c r="K269" s="41">
        <v>228</v>
      </c>
      <c r="L269" s="96">
        <f t="shared" si="618"/>
        <v>42.500000000000007</v>
      </c>
      <c r="M269" s="41">
        <v>581</v>
      </c>
      <c r="N269" s="96">
        <f t="shared" si="619"/>
        <v>16.199999999999992</v>
      </c>
      <c r="O269" s="41">
        <v>93</v>
      </c>
      <c r="P269" s="96">
        <f t="shared" si="620"/>
        <v>9.4117647058823639</v>
      </c>
      <c r="Q269" s="41">
        <v>116</v>
      </c>
      <c r="R269" s="96">
        <f t="shared" si="621"/>
        <v>-8.6614173228346409</v>
      </c>
      <c r="S269" s="41">
        <v>119</v>
      </c>
      <c r="T269" s="96">
        <f t="shared" si="622"/>
        <v>-24.203821656050948</v>
      </c>
      <c r="U269" s="41">
        <v>101</v>
      </c>
      <c r="V269" s="96">
        <f t="shared" si="623"/>
        <v>26.249999999999996</v>
      </c>
      <c r="W269" s="41">
        <v>94</v>
      </c>
      <c r="X269" s="96">
        <f t="shared" si="624"/>
        <v>30.555555555555557</v>
      </c>
      <c r="Y269" s="41">
        <v>989</v>
      </c>
      <c r="Z269" s="96">
        <f t="shared" si="625"/>
        <v>8.9207048458149742</v>
      </c>
      <c r="AA269" s="41">
        <v>401</v>
      </c>
      <c r="AB269" s="96">
        <f t="shared" si="626"/>
        <v>10.468319559228645</v>
      </c>
      <c r="AC269" s="41">
        <v>110</v>
      </c>
      <c r="AD269" s="96">
        <f t="shared" si="627"/>
        <v>4.7619047619047672</v>
      </c>
    </row>
    <row r="270" spans="1:30" s="1" customFormat="1">
      <c r="A270" s="45" t="s">
        <v>1254</v>
      </c>
      <c r="B270" s="8"/>
      <c r="C270" s="41">
        <f t="shared" ref="C270" si="628">SUM(E270,G270,I270,K270,M270,O270,Q270,S270,U270,W270,Y270,AA270,AC270)</f>
        <v>4139</v>
      </c>
      <c r="D270" s="96">
        <f t="shared" ref="D270" si="629">(C270/C258-1)*100</f>
        <v>0.75462512171373675</v>
      </c>
      <c r="E270" s="41">
        <v>494</v>
      </c>
      <c r="F270" s="96">
        <f t="shared" ref="F270" si="630">(E270/E258-1)*100</f>
        <v>5.555555555555558</v>
      </c>
      <c r="G270" s="41">
        <v>431</v>
      </c>
      <c r="H270" s="96">
        <f t="shared" ref="H270" si="631">(G270/G258-1)*100</f>
        <v>-2.0454545454545503</v>
      </c>
      <c r="I270" s="41">
        <v>17</v>
      </c>
      <c r="J270" s="96">
        <f t="shared" ref="J270" si="632">(I270/I258-1)*100</f>
        <v>13.33333333333333</v>
      </c>
      <c r="K270" s="41">
        <v>179</v>
      </c>
      <c r="L270" s="96">
        <f t="shared" ref="L270" si="633">(K270/K258-1)*100</f>
        <v>25.174825174825166</v>
      </c>
      <c r="M270" s="41">
        <v>624</v>
      </c>
      <c r="N270" s="96">
        <f t="shared" ref="N270" si="634">(M270/M258-1)*100</f>
        <v>-0.31948881789137795</v>
      </c>
      <c r="O270" s="41">
        <v>96</v>
      </c>
      <c r="P270" s="96">
        <f t="shared" ref="P270" si="635">(O270/O258-1)*100</f>
        <v>-26.717557251908396</v>
      </c>
      <c r="Q270" s="41">
        <v>97</v>
      </c>
      <c r="R270" s="96">
        <f t="shared" ref="R270" si="636">(Q270/Q258-1)*100</f>
        <v>24.358974358974361</v>
      </c>
      <c r="S270" s="41">
        <v>223</v>
      </c>
      <c r="T270" s="96">
        <f t="shared" ref="T270" si="637">(S270/S258-1)*100</f>
        <v>47.682119205298015</v>
      </c>
      <c r="U270" s="41">
        <v>122</v>
      </c>
      <c r="V270" s="96">
        <f t="shared" ref="V270" si="638">(U270/U258-1)*100</f>
        <v>5.1724137931034475</v>
      </c>
      <c r="W270" s="41">
        <v>93</v>
      </c>
      <c r="X270" s="96">
        <f t="shared" ref="X270" si="639">(W270/W258-1)*100</f>
        <v>-18.421052631578949</v>
      </c>
      <c r="Y270" s="41">
        <v>1284</v>
      </c>
      <c r="Z270" s="96">
        <f t="shared" ref="Z270" si="640">(Y270/Y258-1)*100</f>
        <v>1.9857029388403502</v>
      </c>
      <c r="AA270" s="41">
        <v>443</v>
      </c>
      <c r="AB270" s="96">
        <f t="shared" ref="AB270" si="641">(AA270/AA258-1)*100</f>
        <v>-12.623274161735697</v>
      </c>
      <c r="AC270" s="41">
        <v>36</v>
      </c>
      <c r="AD270" s="96">
        <f t="shared" ref="AD270" si="642">(AC270/AC258-1)*100</f>
        <v>-40</v>
      </c>
    </row>
    <row r="271" spans="1:30" s="1" customFormat="1">
      <c r="A271" s="45" t="s">
        <v>414</v>
      </c>
      <c r="B271" s="8"/>
      <c r="C271" s="41">
        <f t="shared" ref="C271" si="643">SUM(E271,G271,I271,K271,M271,O271,Q271,S271,U271,W271,Y271,AA271,AC271)</f>
        <v>4461</v>
      </c>
      <c r="D271" s="96">
        <f t="shared" ref="D271" si="644">(C271/C259-1)*100</f>
        <v>12.452735064280308</v>
      </c>
      <c r="E271" s="41">
        <v>448</v>
      </c>
      <c r="F271" s="96">
        <f t="shared" ref="F271" si="645">(E271/E259-1)*100</f>
        <v>-0.44444444444444731</v>
      </c>
      <c r="G271" s="41">
        <v>345</v>
      </c>
      <c r="H271" s="96">
        <f t="shared" ref="H271" si="646">(G271/G259-1)*100</f>
        <v>-15.853658536585369</v>
      </c>
      <c r="I271" s="41">
        <v>47</v>
      </c>
      <c r="J271" s="96">
        <f t="shared" ref="J271" si="647">(I271/I259-1)*100</f>
        <v>62.068965517241367</v>
      </c>
      <c r="K271" s="41">
        <v>173</v>
      </c>
      <c r="L271" s="96">
        <f t="shared" ref="L271" si="648">(K271/K259-1)*100</f>
        <v>-7.9787234042553168</v>
      </c>
      <c r="M271" s="41">
        <v>1127</v>
      </c>
      <c r="N271" s="96">
        <f t="shared" ref="N271" si="649">(M271/M259-1)*100</f>
        <v>91.016949152542367</v>
      </c>
      <c r="O271" s="41">
        <v>126</v>
      </c>
      <c r="P271" s="96">
        <f t="shared" ref="P271" si="650">(O271/O259-1)*100</f>
        <v>13.513513513513509</v>
      </c>
      <c r="Q271" s="41">
        <v>71</v>
      </c>
      <c r="R271" s="96">
        <f t="shared" ref="R271" si="651">(Q271/Q259-1)*100</f>
        <v>-11.250000000000004</v>
      </c>
      <c r="S271" s="41">
        <v>168</v>
      </c>
      <c r="T271" s="96">
        <f t="shared" ref="T271" si="652">(S271/S259-1)*100</f>
        <v>-1.1764705882352899</v>
      </c>
      <c r="U271" s="41">
        <v>121</v>
      </c>
      <c r="V271" s="96">
        <f t="shared" ref="V271" si="653">(U271/U259-1)*100</f>
        <v>12.037037037037045</v>
      </c>
      <c r="W271" s="41">
        <v>71</v>
      </c>
      <c r="X271" s="96">
        <f t="shared" ref="X271" si="654">(W271/W259-1)*100</f>
        <v>-17.441860465116278</v>
      </c>
      <c r="Y271" s="41">
        <v>1207</v>
      </c>
      <c r="Z271" s="96">
        <f t="shared" ref="Z271" si="655">(Y271/Y259-1)*100</f>
        <v>-2.3462783171521062</v>
      </c>
      <c r="AA271" s="41">
        <v>531</v>
      </c>
      <c r="AB271" s="96">
        <f t="shared" ref="AB271" si="656">(AA271/AA259-1)*100</f>
        <v>16.192560175054705</v>
      </c>
      <c r="AC271" s="41">
        <v>26</v>
      </c>
      <c r="AD271" s="96">
        <f t="shared" ref="AD271" si="657">(AC271/AC259-1)*100</f>
        <v>-50</v>
      </c>
    </row>
    <row r="272" spans="1:30" s="1" customFormat="1">
      <c r="A272" s="45" t="s">
        <v>44</v>
      </c>
      <c r="B272" s="8"/>
      <c r="C272" s="41">
        <f t="shared" ref="C272:C277" si="658">SUM(E272,G272,I272,K272,M272,O272,Q272,S272,U272,W272,Y272,AA272,AC272)</f>
        <v>3632</v>
      </c>
      <c r="D272" s="96">
        <f t="shared" ref="D272:D278" si="659">(C272/C260-1)*100</f>
        <v>8.1918379505510952</v>
      </c>
      <c r="E272" s="41">
        <v>428</v>
      </c>
      <c r="F272" s="96">
        <f t="shared" ref="F272:F278" si="660">(E272/E260-1)*100</f>
        <v>16.62125340599454</v>
      </c>
      <c r="G272" s="41">
        <v>368</v>
      </c>
      <c r="H272" s="96">
        <f t="shared" ref="H272:H278" si="661">(G272/G260-1)*100</f>
        <v>-13.207547169811317</v>
      </c>
      <c r="I272" s="41">
        <v>27</v>
      </c>
      <c r="J272" s="96">
        <f t="shared" ref="J272:J276" si="662">(I272/I260-1)*100</f>
        <v>-25</v>
      </c>
      <c r="K272" s="41">
        <v>153</v>
      </c>
      <c r="L272" s="96">
        <f t="shared" ref="L272:L278" si="663">(K272/K260-1)*100</f>
        <v>-1.2903225806451646</v>
      </c>
      <c r="M272" s="41">
        <v>631</v>
      </c>
      <c r="N272" s="96">
        <f t="shared" ref="N272:N278" si="664">(M272/M260-1)*100</f>
        <v>5.166666666666675</v>
      </c>
      <c r="O272" s="41">
        <v>72</v>
      </c>
      <c r="P272" s="96">
        <f t="shared" ref="P272:P278" si="665">(O272/O260-1)*100</f>
        <v>-17.241379310344829</v>
      </c>
      <c r="Q272" s="41">
        <v>121</v>
      </c>
      <c r="R272" s="96">
        <f t="shared" ref="R272:R278" si="666">(Q272/Q260-1)*100</f>
        <v>45.783132530120476</v>
      </c>
      <c r="S272" s="41">
        <v>124</v>
      </c>
      <c r="T272" s="96">
        <f t="shared" ref="T272:T278" si="667">(S272/S260-1)*100</f>
        <v>-37.055837563451774</v>
      </c>
      <c r="U272" s="41">
        <v>119</v>
      </c>
      <c r="V272" s="96">
        <f t="shared" ref="V272:V278" si="668">(U272/U260-1)*100</f>
        <v>26.595744680851062</v>
      </c>
      <c r="W272" s="41">
        <v>72</v>
      </c>
      <c r="X272" s="96">
        <f t="shared" ref="X272:X278" si="669">(W272/W260-1)*100</f>
        <v>26.315789473684205</v>
      </c>
      <c r="Y272" s="41">
        <v>1176</v>
      </c>
      <c r="Z272" s="96">
        <f t="shared" ref="Z272:Z288" si="670">(Y272/Y260-1)*100</f>
        <v>31.986531986531986</v>
      </c>
      <c r="AA272" s="41">
        <v>288</v>
      </c>
      <c r="AB272" s="96">
        <f t="shared" ref="AB272:AB278" si="671">(AA272/AA260-1)*100</f>
        <v>-11.111111111111116</v>
      </c>
      <c r="AC272" s="41">
        <v>53</v>
      </c>
      <c r="AD272" s="96">
        <f t="shared" ref="AD272:AD278" si="672">(AC272/AC260-1)*100</f>
        <v>26.190476190476186</v>
      </c>
    </row>
    <row r="273" spans="1:30" s="1" customFormat="1">
      <c r="A273" s="45" t="s">
        <v>1271</v>
      </c>
      <c r="B273" s="8"/>
      <c r="C273" s="41">
        <f t="shared" si="658"/>
        <v>4177</v>
      </c>
      <c r="D273" s="96">
        <f t="shared" si="659"/>
        <v>-1.4393581878244466</v>
      </c>
      <c r="E273" s="41">
        <v>535</v>
      </c>
      <c r="F273" s="96">
        <f t="shared" si="660"/>
        <v>1.904761904761898</v>
      </c>
      <c r="G273" s="41">
        <v>371</v>
      </c>
      <c r="H273" s="96">
        <f t="shared" si="661"/>
        <v>-22.222222222222221</v>
      </c>
      <c r="I273" s="41">
        <v>34</v>
      </c>
      <c r="J273" s="96">
        <f t="shared" si="662"/>
        <v>6.25</v>
      </c>
      <c r="K273" s="41">
        <v>201</v>
      </c>
      <c r="L273" s="96">
        <f t="shared" si="663"/>
        <v>24.074074074074069</v>
      </c>
      <c r="M273" s="41">
        <v>596</v>
      </c>
      <c r="N273" s="96">
        <f t="shared" si="664"/>
        <v>8.7591240875912302</v>
      </c>
      <c r="O273" s="41">
        <v>102</v>
      </c>
      <c r="P273" s="96">
        <f t="shared" si="665"/>
        <v>-15.000000000000002</v>
      </c>
      <c r="Q273" s="41">
        <v>106</v>
      </c>
      <c r="R273" s="96">
        <f t="shared" si="666"/>
        <v>2.9126213592232997</v>
      </c>
      <c r="S273" s="41">
        <v>244</v>
      </c>
      <c r="T273" s="96">
        <f t="shared" si="667"/>
        <v>14.553990610328649</v>
      </c>
      <c r="U273" s="41">
        <v>115</v>
      </c>
      <c r="V273" s="96">
        <f t="shared" si="668"/>
        <v>-7.2580645161290374</v>
      </c>
      <c r="W273" s="41">
        <v>82</v>
      </c>
      <c r="X273" s="96">
        <f t="shared" si="669"/>
        <v>-26.126126126126124</v>
      </c>
      <c r="Y273" s="41">
        <v>1249</v>
      </c>
      <c r="Z273" s="96">
        <f t="shared" si="670"/>
        <v>-3.8491147036181728</v>
      </c>
      <c r="AA273" s="41">
        <v>495</v>
      </c>
      <c r="AB273" s="96">
        <f t="shared" si="671"/>
        <v>4.8728813559322015</v>
      </c>
      <c r="AC273" s="41">
        <v>47</v>
      </c>
      <c r="AD273" s="96">
        <f t="shared" si="672"/>
        <v>-9.615384615384615</v>
      </c>
    </row>
    <row r="274" spans="1:30" s="1" customFormat="1">
      <c r="A274" s="45" t="s">
        <v>5</v>
      </c>
      <c r="B274" s="8"/>
      <c r="C274" s="41">
        <f t="shared" si="658"/>
        <v>4310</v>
      </c>
      <c r="D274" s="96">
        <f t="shared" si="659"/>
        <v>13.480779357556605</v>
      </c>
      <c r="E274" s="41">
        <v>508</v>
      </c>
      <c r="F274" s="96">
        <f t="shared" si="660"/>
        <v>18.13953488372093</v>
      </c>
      <c r="G274" s="41">
        <v>321</v>
      </c>
      <c r="H274" s="96">
        <f t="shared" si="661"/>
        <v>-20.544554455445542</v>
      </c>
      <c r="I274" s="41">
        <v>28</v>
      </c>
      <c r="J274" s="96">
        <f t="shared" si="662"/>
        <v>3.7037037037036979</v>
      </c>
      <c r="K274" s="41">
        <v>204</v>
      </c>
      <c r="L274" s="96">
        <f t="shared" si="663"/>
        <v>42.657342657342667</v>
      </c>
      <c r="M274" s="41">
        <v>895</v>
      </c>
      <c r="N274" s="96">
        <f t="shared" si="664"/>
        <v>61.55234657039712</v>
      </c>
      <c r="O274" s="41">
        <v>95</v>
      </c>
      <c r="P274" s="96">
        <f t="shared" si="665"/>
        <v>-22.131147540983608</v>
      </c>
      <c r="Q274" s="41">
        <v>104</v>
      </c>
      <c r="R274" s="96">
        <f t="shared" si="666"/>
        <v>6.1224489795918435</v>
      </c>
      <c r="S274" s="41">
        <v>192</v>
      </c>
      <c r="T274" s="96">
        <f t="shared" si="667"/>
        <v>20.75471698113207</v>
      </c>
      <c r="U274" s="41">
        <v>117</v>
      </c>
      <c r="V274" s="96">
        <f t="shared" si="668"/>
        <v>8.333333333333325</v>
      </c>
      <c r="W274" s="41">
        <v>44</v>
      </c>
      <c r="X274" s="96">
        <f t="shared" si="669"/>
        <v>-13.725490196078427</v>
      </c>
      <c r="Y274" s="41">
        <v>1237</v>
      </c>
      <c r="Z274" s="96">
        <f t="shared" si="670"/>
        <v>5.6362083689154518</v>
      </c>
      <c r="AA274" s="41">
        <v>543</v>
      </c>
      <c r="AB274" s="96">
        <f t="shared" si="671"/>
        <v>16.523605150214582</v>
      </c>
      <c r="AC274" s="41">
        <v>22</v>
      </c>
      <c r="AD274" s="96">
        <f t="shared" si="672"/>
        <v>-66.153846153846146</v>
      </c>
    </row>
    <row r="275" spans="1:30" s="1" customFormat="1">
      <c r="A275" s="45" t="s">
        <v>6</v>
      </c>
      <c r="B275" s="8"/>
      <c r="C275" s="41">
        <f t="shared" si="658"/>
        <v>3649</v>
      </c>
      <c r="D275" s="96">
        <f t="shared" si="659"/>
        <v>1.6434540389972163</v>
      </c>
      <c r="E275" s="41">
        <v>437</v>
      </c>
      <c r="F275" s="96">
        <f t="shared" si="660"/>
        <v>2.3419203747072626</v>
      </c>
      <c r="G275" s="41">
        <v>342</v>
      </c>
      <c r="H275" s="96">
        <f t="shared" si="661"/>
        <v>-29.045643153526967</v>
      </c>
      <c r="I275" s="41">
        <v>18</v>
      </c>
      <c r="J275" s="96">
        <f t="shared" si="662"/>
        <v>-40</v>
      </c>
      <c r="K275" s="41">
        <v>181</v>
      </c>
      <c r="L275" s="96">
        <f t="shared" si="663"/>
        <v>7.1005917159763232</v>
      </c>
      <c r="M275" s="41">
        <v>640</v>
      </c>
      <c r="N275" s="96">
        <f t="shared" si="664"/>
        <v>28.772635814889334</v>
      </c>
      <c r="O275" s="41">
        <v>79</v>
      </c>
      <c r="P275" s="96">
        <f t="shared" si="665"/>
        <v>-11.23595505617978</v>
      </c>
      <c r="Q275" s="41">
        <v>128</v>
      </c>
      <c r="R275" s="96">
        <f t="shared" si="666"/>
        <v>14.285714285714279</v>
      </c>
      <c r="S275" s="41">
        <v>96</v>
      </c>
      <c r="T275" s="96">
        <f t="shared" si="667"/>
        <v>-32.394366197183103</v>
      </c>
      <c r="U275" s="41">
        <v>74</v>
      </c>
      <c r="V275" s="96">
        <f t="shared" si="668"/>
        <v>-8.6419753086419799</v>
      </c>
      <c r="W275" s="41">
        <v>71</v>
      </c>
      <c r="X275" s="96">
        <f t="shared" si="669"/>
        <v>-17.441860465116278</v>
      </c>
      <c r="Y275" s="41">
        <v>1170</v>
      </c>
      <c r="Z275" s="96">
        <f t="shared" si="670"/>
        <v>8.5343228200370991</v>
      </c>
      <c r="AA275" s="41">
        <v>371</v>
      </c>
      <c r="AB275" s="96">
        <f t="shared" si="671"/>
        <v>1.6438356164383494</v>
      </c>
      <c r="AC275" s="41">
        <v>42</v>
      </c>
      <c r="AD275" s="96">
        <f t="shared" si="672"/>
        <v>31.25</v>
      </c>
    </row>
    <row r="276" spans="1:30" s="1" customFormat="1">
      <c r="A276" s="45" t="s">
        <v>7</v>
      </c>
      <c r="B276" s="8"/>
      <c r="C276" s="41">
        <f t="shared" si="658"/>
        <v>4249</v>
      </c>
      <c r="D276" s="96">
        <f t="shared" si="659"/>
        <v>-5.1774157554117402</v>
      </c>
      <c r="E276" s="41">
        <v>443</v>
      </c>
      <c r="F276" s="96">
        <f t="shared" si="660"/>
        <v>-10.505050505050505</v>
      </c>
      <c r="G276" s="41">
        <v>391</v>
      </c>
      <c r="H276" s="96">
        <f t="shared" si="661"/>
        <v>-26.503759398496239</v>
      </c>
      <c r="I276" s="41">
        <v>28</v>
      </c>
      <c r="J276" s="96">
        <f t="shared" si="662"/>
        <v>86.666666666666671</v>
      </c>
      <c r="K276" s="41">
        <v>318</v>
      </c>
      <c r="L276" s="96">
        <f t="shared" si="663"/>
        <v>85.964912280701753</v>
      </c>
      <c r="M276" s="41">
        <v>657</v>
      </c>
      <c r="N276" s="96">
        <f t="shared" si="664"/>
        <v>-23.247663551401864</v>
      </c>
      <c r="O276" s="41">
        <v>87</v>
      </c>
      <c r="P276" s="96">
        <f t="shared" si="665"/>
        <v>40.322580645161295</v>
      </c>
      <c r="Q276" s="41">
        <v>120</v>
      </c>
      <c r="R276" s="96">
        <f t="shared" si="666"/>
        <v>27.659574468085111</v>
      </c>
      <c r="S276" s="41">
        <v>262</v>
      </c>
      <c r="T276" s="96">
        <f t="shared" si="667"/>
        <v>43.169398907103826</v>
      </c>
      <c r="U276" s="41">
        <v>122</v>
      </c>
      <c r="V276" s="96">
        <f t="shared" si="668"/>
        <v>-14.685314685314687</v>
      </c>
      <c r="W276" s="41">
        <v>75</v>
      </c>
      <c r="X276" s="96">
        <f t="shared" si="669"/>
        <v>-3.8461538461538436</v>
      </c>
      <c r="Y276" s="41">
        <v>1276</v>
      </c>
      <c r="Z276" s="96">
        <f t="shared" si="670"/>
        <v>-4.8471290082028329</v>
      </c>
      <c r="AA276" s="41">
        <v>458</v>
      </c>
      <c r="AB276" s="96">
        <f t="shared" si="671"/>
        <v>-6.5306122448979593</v>
      </c>
      <c r="AC276" s="41">
        <v>12</v>
      </c>
      <c r="AD276" s="96">
        <f t="shared" si="672"/>
        <v>-42.857142857142861</v>
      </c>
    </row>
    <row r="277" spans="1:30" s="1" customFormat="1">
      <c r="A277" s="45" t="s">
        <v>10</v>
      </c>
      <c r="B277" s="8"/>
      <c r="C277" s="41">
        <f t="shared" si="658"/>
        <v>4765</v>
      </c>
      <c r="D277" s="96">
        <f t="shared" si="659"/>
        <v>21.587139576422555</v>
      </c>
      <c r="E277" s="41">
        <v>551</v>
      </c>
      <c r="F277" s="96">
        <f t="shared" si="660"/>
        <v>34.390243902439032</v>
      </c>
      <c r="G277" s="41">
        <v>393</v>
      </c>
      <c r="H277" s="96">
        <f t="shared" si="661"/>
        <v>-19.631901840490794</v>
      </c>
      <c r="I277" s="41">
        <v>46</v>
      </c>
      <c r="J277" s="96">
        <f t="shared" ref="J277:J288" si="673">(I277/I265-1)*100</f>
        <v>70.370370370370367</v>
      </c>
      <c r="K277" s="41">
        <v>242</v>
      </c>
      <c r="L277" s="96">
        <f t="shared" si="663"/>
        <v>50.310559006211179</v>
      </c>
      <c r="M277" s="41">
        <v>941</v>
      </c>
      <c r="N277" s="96">
        <f t="shared" si="664"/>
        <v>93.621399176954739</v>
      </c>
      <c r="O277" s="41">
        <v>93</v>
      </c>
      <c r="P277" s="96">
        <f t="shared" si="665"/>
        <v>-39.215686274509807</v>
      </c>
      <c r="Q277" s="41">
        <v>97</v>
      </c>
      <c r="R277" s="96">
        <f t="shared" si="666"/>
        <v>-27.611940298507463</v>
      </c>
      <c r="S277" s="41">
        <v>274</v>
      </c>
      <c r="T277" s="96">
        <f t="shared" si="667"/>
        <v>64.071856287425149</v>
      </c>
      <c r="U277" s="41">
        <v>120</v>
      </c>
      <c r="V277" s="96">
        <f t="shared" si="668"/>
        <v>15.384615384615374</v>
      </c>
      <c r="W277" s="41">
        <v>51</v>
      </c>
      <c r="X277" s="96">
        <f t="shared" si="669"/>
        <v>-45.744680851063833</v>
      </c>
      <c r="Y277" s="41">
        <v>1369</v>
      </c>
      <c r="Z277" s="96">
        <f t="shared" si="670"/>
        <v>13.98834304746044</v>
      </c>
      <c r="AA277" s="41">
        <v>545</v>
      </c>
      <c r="AB277" s="96">
        <f t="shared" si="671"/>
        <v>29.453681710213786</v>
      </c>
      <c r="AC277" s="41">
        <v>43</v>
      </c>
      <c r="AD277" s="96">
        <f t="shared" si="672"/>
        <v>-40.277777777777779</v>
      </c>
    </row>
    <row r="278" spans="1:30" s="1" customFormat="1">
      <c r="A278" s="45" t="s">
        <v>8</v>
      </c>
      <c r="B278" s="8"/>
      <c r="C278" s="41">
        <f t="shared" ref="C278:C290" si="674">SUM(E278,G278,I278,K278,M278,O278,Q278,S278,U278,W278,Y278,AA278,AC278)</f>
        <v>3605</v>
      </c>
      <c r="D278" s="96">
        <f t="shared" si="659"/>
        <v>-2.2505422993492452</v>
      </c>
      <c r="E278" s="41">
        <v>384</v>
      </c>
      <c r="F278" s="96">
        <f t="shared" si="660"/>
        <v>-17.419354838709676</v>
      </c>
      <c r="G278" s="41">
        <v>363</v>
      </c>
      <c r="H278" s="96">
        <f t="shared" si="661"/>
        <v>-12.740384615384615</v>
      </c>
      <c r="I278" s="41">
        <v>29</v>
      </c>
      <c r="J278" s="96">
        <f t="shared" si="673"/>
        <v>-9.375</v>
      </c>
      <c r="K278" s="41">
        <v>156</v>
      </c>
      <c r="L278" s="96">
        <f t="shared" si="663"/>
        <v>-31.578947368421051</v>
      </c>
      <c r="M278" s="41">
        <v>632</v>
      </c>
      <c r="N278" s="96">
        <f t="shared" si="664"/>
        <v>21.305182341650664</v>
      </c>
      <c r="O278" s="41">
        <v>45</v>
      </c>
      <c r="P278" s="96">
        <f t="shared" si="665"/>
        <v>-52.631578947368432</v>
      </c>
      <c r="Q278" s="41">
        <v>90</v>
      </c>
      <c r="R278" s="96">
        <f t="shared" si="666"/>
        <v>21.621621621621621</v>
      </c>
      <c r="S278" s="41">
        <v>139</v>
      </c>
      <c r="T278" s="96">
        <f t="shared" si="667"/>
        <v>-25.268817204301076</v>
      </c>
      <c r="U278" s="41">
        <v>86</v>
      </c>
      <c r="V278" s="96">
        <f t="shared" si="668"/>
        <v>24.637681159420289</v>
      </c>
      <c r="W278" s="41">
        <v>68</v>
      </c>
      <c r="X278" s="96">
        <f t="shared" si="669"/>
        <v>-34.615384615384613</v>
      </c>
      <c r="Y278" s="41">
        <v>1109</v>
      </c>
      <c r="Z278" s="96">
        <f t="shared" si="670"/>
        <v>7.4612403100775104</v>
      </c>
      <c r="AA278" s="41">
        <v>338</v>
      </c>
      <c r="AB278" s="96">
        <f t="shared" si="671"/>
        <v>-9.8666666666666671</v>
      </c>
      <c r="AC278" s="41">
        <v>166</v>
      </c>
      <c r="AD278" s="96">
        <f t="shared" si="672"/>
        <v>82.417582417582409</v>
      </c>
    </row>
    <row r="279" spans="1:30" s="1" customFormat="1">
      <c r="A279" s="45" t="s">
        <v>1311</v>
      </c>
      <c r="B279" s="8"/>
      <c r="C279" s="41">
        <f t="shared" si="674"/>
        <v>4169</v>
      </c>
      <c r="D279" s="96">
        <f t="shared" ref="D279:AB290" si="675">(C279/C267-1)*100</f>
        <v>8.1733264141152127</v>
      </c>
      <c r="E279" s="41">
        <v>411</v>
      </c>
      <c r="F279" s="96">
        <f t="shared" ref="F279:F289" si="676">(E279/E267-1)*100</f>
        <v>-5.9496567505720854</v>
      </c>
      <c r="G279" s="41">
        <v>351</v>
      </c>
      <c r="H279" s="96">
        <f t="shared" ref="H279:L289" si="677">(G279/G267-1)*100</f>
        <v>-2.7700831024930705</v>
      </c>
      <c r="I279" s="41">
        <v>28</v>
      </c>
      <c r="J279" s="96">
        <f t="shared" si="673"/>
        <v>3.7037037037036979</v>
      </c>
      <c r="K279" s="41">
        <v>140</v>
      </c>
      <c r="L279" s="96">
        <f t="shared" ref="L279:L288" si="678">(K279/K267-1)*100</f>
        <v>-8.4967320261437944</v>
      </c>
      <c r="M279" s="41">
        <v>601</v>
      </c>
      <c r="N279" s="96">
        <f t="shared" ref="N279:N288" si="679">(M279/M267-1)*100</f>
        <v>1.6920473773265554</v>
      </c>
      <c r="O279" s="41">
        <v>94</v>
      </c>
      <c r="P279" s="96">
        <f t="shared" ref="P279:P284" si="680">(O279/O267-1)*100</f>
        <v>40.298507462686572</v>
      </c>
      <c r="Q279" s="41">
        <v>108</v>
      </c>
      <c r="R279" s="96">
        <f t="shared" ref="R279:R288" si="681">(Q279/Q267-1)*100</f>
        <v>4.8543689320388328</v>
      </c>
      <c r="S279" s="41">
        <v>287</v>
      </c>
      <c r="T279" s="96">
        <f t="shared" ref="T279:T287" si="682">(S279/S267-1)*100</f>
        <v>127.77777777777777</v>
      </c>
      <c r="U279" s="41">
        <v>105</v>
      </c>
      <c r="V279" s="96">
        <f t="shared" ref="V279:V288" si="683">(U279/U267-1)*100</f>
        <v>28.04878048780488</v>
      </c>
      <c r="W279" s="41">
        <v>99</v>
      </c>
      <c r="X279" s="96">
        <f t="shared" ref="X279:X285" si="684">(W279/W267-1)*100</f>
        <v>-6.6037735849056585</v>
      </c>
      <c r="Y279" s="41">
        <v>1393</v>
      </c>
      <c r="Z279" s="96">
        <f t="shared" si="670"/>
        <v>6.9892473118279508</v>
      </c>
      <c r="AA279" s="41">
        <v>501</v>
      </c>
      <c r="AB279" s="96">
        <f t="shared" ref="AB279:AB284" si="685">(AA279/AA267-1)*100</f>
        <v>10.840707964601769</v>
      </c>
      <c r="AC279" s="41">
        <v>51</v>
      </c>
      <c r="AD279" s="96">
        <f t="shared" ref="AD279:AD284" si="686">(AC279/AC267-1)*100</f>
        <v>8.5106382978723296</v>
      </c>
    </row>
    <row r="280" spans="1:30" s="1" customFormat="1">
      <c r="A280" s="45" t="s">
        <v>1315</v>
      </c>
      <c r="B280" s="8"/>
      <c r="C280" s="41">
        <f t="shared" si="674"/>
        <v>4951</v>
      </c>
      <c r="D280" s="96">
        <f t="shared" si="675"/>
        <v>15.785781103835351</v>
      </c>
      <c r="E280" s="41">
        <v>526</v>
      </c>
      <c r="F280" s="96">
        <f t="shared" si="676"/>
        <v>12.393162393162394</v>
      </c>
      <c r="G280" s="41">
        <v>386</v>
      </c>
      <c r="H280" s="96">
        <f t="shared" si="677"/>
        <v>-12.471655328798182</v>
      </c>
      <c r="I280" s="41">
        <v>52</v>
      </c>
      <c r="J280" s="96">
        <f t="shared" si="673"/>
        <v>67.741935483870975</v>
      </c>
      <c r="K280" s="41">
        <v>293</v>
      </c>
      <c r="L280" s="96">
        <f t="shared" si="678"/>
        <v>110.79136690647485</v>
      </c>
      <c r="M280" s="41">
        <v>960</v>
      </c>
      <c r="N280" s="96">
        <f t="shared" si="679"/>
        <v>55.088852988691443</v>
      </c>
      <c r="O280" s="41">
        <v>96</v>
      </c>
      <c r="P280" s="96">
        <f t="shared" si="680"/>
        <v>-37.254901960784316</v>
      </c>
      <c r="Q280" s="41">
        <v>100</v>
      </c>
      <c r="R280" s="96">
        <f t="shared" si="681"/>
        <v>-21.875</v>
      </c>
      <c r="S280" s="41">
        <v>205</v>
      </c>
      <c r="T280" s="96">
        <f t="shared" si="682"/>
        <v>17.816091954022983</v>
      </c>
      <c r="U280" s="41">
        <v>121</v>
      </c>
      <c r="V280" s="96">
        <f t="shared" si="683"/>
        <v>-4.7244094488188999</v>
      </c>
      <c r="W280" s="41">
        <v>101</v>
      </c>
      <c r="X280" s="96">
        <f t="shared" si="684"/>
        <v>32.894736842105267</v>
      </c>
      <c r="Y280" s="41">
        <v>1472</v>
      </c>
      <c r="Z280" s="96">
        <f t="shared" si="670"/>
        <v>19.383617193836166</v>
      </c>
      <c r="AA280" s="41">
        <v>556</v>
      </c>
      <c r="AB280" s="96">
        <f t="shared" si="685"/>
        <v>6.1068702290076438</v>
      </c>
      <c r="AC280" s="41">
        <v>83</v>
      </c>
      <c r="AD280" s="96">
        <f t="shared" si="686"/>
        <v>-49.079754601227002</v>
      </c>
    </row>
    <row r="281" spans="1:30" s="1" customFormat="1">
      <c r="A281" s="45" t="s">
        <v>1319</v>
      </c>
      <c r="B281" s="8"/>
      <c r="C281" s="41">
        <f t="shared" si="674"/>
        <v>4008</v>
      </c>
      <c r="D281" s="96">
        <f t="shared" si="675"/>
        <v>9.3886462882096122</v>
      </c>
      <c r="E281" s="41">
        <v>408</v>
      </c>
      <c r="F281" s="96">
        <f t="shared" si="676"/>
        <v>1.2406947890818865</v>
      </c>
      <c r="G281" s="41">
        <v>388</v>
      </c>
      <c r="H281" s="96">
        <f t="shared" si="677"/>
        <v>2.3746701846965701</v>
      </c>
      <c r="I281" s="41">
        <v>29</v>
      </c>
      <c r="J281" s="96">
        <f t="shared" si="673"/>
        <v>-42.000000000000007</v>
      </c>
      <c r="K281" s="41">
        <v>203</v>
      </c>
      <c r="L281" s="96">
        <f t="shared" si="678"/>
        <v>-10.964912280701755</v>
      </c>
      <c r="M281" s="41">
        <v>667</v>
      </c>
      <c r="N281" s="96">
        <f t="shared" si="679"/>
        <v>14.802065404475041</v>
      </c>
      <c r="O281" s="41">
        <v>116</v>
      </c>
      <c r="P281" s="96">
        <f t="shared" si="680"/>
        <v>24.731182795698924</v>
      </c>
      <c r="Q281" s="41">
        <v>125</v>
      </c>
      <c r="R281" s="96">
        <f t="shared" si="681"/>
        <v>7.7586206896551824</v>
      </c>
      <c r="S281" s="41">
        <v>165</v>
      </c>
      <c r="T281" s="96">
        <f t="shared" si="682"/>
        <v>38.655462184873947</v>
      </c>
      <c r="U281" s="41">
        <v>98</v>
      </c>
      <c r="V281" s="96">
        <f t="shared" si="683"/>
        <v>-2.9702970297029729</v>
      </c>
      <c r="W281" s="41">
        <v>51</v>
      </c>
      <c r="X281" s="96">
        <f t="shared" si="684"/>
        <v>-45.744680851063833</v>
      </c>
      <c r="Y281" s="41">
        <v>1155</v>
      </c>
      <c r="Z281" s="96">
        <f t="shared" si="670"/>
        <v>16.784630940343792</v>
      </c>
      <c r="AA281" s="41">
        <v>418</v>
      </c>
      <c r="AB281" s="96">
        <f t="shared" si="685"/>
        <v>4.2394014962593429</v>
      </c>
      <c r="AC281" s="41">
        <v>185</v>
      </c>
      <c r="AD281" s="96">
        <f t="shared" si="686"/>
        <v>68.181818181818187</v>
      </c>
    </row>
    <row r="282" spans="1:30" s="1" customFormat="1">
      <c r="A282" s="45" t="s">
        <v>1332</v>
      </c>
      <c r="B282" s="8"/>
      <c r="C282" s="41">
        <f t="shared" si="674"/>
        <v>4269</v>
      </c>
      <c r="D282" s="96">
        <f t="shared" si="675"/>
        <v>3.140855279052901</v>
      </c>
      <c r="E282" s="41">
        <v>533</v>
      </c>
      <c r="F282" s="96">
        <f t="shared" si="676"/>
        <v>7.8947368421052655</v>
      </c>
      <c r="G282" s="41">
        <v>369</v>
      </c>
      <c r="H282" s="96">
        <f t="shared" si="677"/>
        <v>-14.385150812064962</v>
      </c>
      <c r="I282" s="41">
        <v>27</v>
      </c>
      <c r="J282" s="96">
        <f t="shared" si="673"/>
        <v>58.823529411764696</v>
      </c>
      <c r="K282" s="41">
        <v>188</v>
      </c>
      <c r="L282" s="96">
        <f t="shared" si="678"/>
        <v>5.027932960893855</v>
      </c>
      <c r="M282" s="41">
        <v>758</v>
      </c>
      <c r="N282" s="96">
        <f t="shared" si="679"/>
        <v>21.474358974358964</v>
      </c>
      <c r="O282" s="41">
        <v>76</v>
      </c>
      <c r="P282" s="96">
        <f t="shared" si="680"/>
        <v>-20.833333333333336</v>
      </c>
      <c r="Q282" s="41">
        <v>99</v>
      </c>
      <c r="R282" s="96">
        <f t="shared" si="681"/>
        <v>2.0618556701030855</v>
      </c>
      <c r="S282" s="41">
        <v>315</v>
      </c>
      <c r="T282" s="96">
        <f t="shared" si="682"/>
        <v>41.255605381165928</v>
      </c>
      <c r="U282" s="41">
        <v>101</v>
      </c>
      <c r="V282" s="96">
        <f t="shared" si="683"/>
        <v>-17.213114754098356</v>
      </c>
      <c r="W282" s="41">
        <v>95</v>
      </c>
      <c r="X282" s="96">
        <f t="shared" si="684"/>
        <v>2.1505376344086002</v>
      </c>
      <c r="Y282" s="41">
        <v>1244</v>
      </c>
      <c r="Z282" s="96">
        <f t="shared" si="670"/>
        <v>-3.1152647975077885</v>
      </c>
      <c r="AA282" s="41">
        <v>444</v>
      </c>
      <c r="AB282" s="96">
        <f t="shared" si="685"/>
        <v>0.22573363431150906</v>
      </c>
      <c r="AC282" s="41">
        <v>20</v>
      </c>
      <c r="AD282" s="96">
        <f t="shared" si="686"/>
        <v>-44.444444444444443</v>
      </c>
    </row>
    <row r="283" spans="1:30" s="1" customFormat="1">
      <c r="A283" s="45" t="s">
        <v>2</v>
      </c>
      <c r="B283" s="8"/>
      <c r="C283" s="41">
        <f t="shared" si="674"/>
        <v>4682</v>
      </c>
      <c r="D283" s="96">
        <f t="shared" si="675"/>
        <v>4.9540461779870038</v>
      </c>
      <c r="E283" s="41">
        <v>519</v>
      </c>
      <c r="F283" s="96">
        <f t="shared" si="676"/>
        <v>15.848214285714279</v>
      </c>
      <c r="G283" s="41">
        <v>319</v>
      </c>
      <c r="H283" s="96">
        <f t="shared" si="677"/>
        <v>-7.5362318840579761</v>
      </c>
      <c r="I283" s="41">
        <v>31</v>
      </c>
      <c r="J283" s="96">
        <f t="shared" si="673"/>
        <v>-34.042553191489368</v>
      </c>
      <c r="K283" s="41">
        <v>282</v>
      </c>
      <c r="L283" s="96">
        <f t="shared" si="678"/>
        <v>63.005780346820806</v>
      </c>
      <c r="M283" s="41">
        <v>828</v>
      </c>
      <c r="N283" s="96">
        <f t="shared" si="679"/>
        <v>-26.530612244897956</v>
      </c>
      <c r="O283" s="41">
        <v>120</v>
      </c>
      <c r="P283" s="96">
        <f t="shared" si="680"/>
        <v>-4.7619047619047672</v>
      </c>
      <c r="Q283" s="41">
        <v>75</v>
      </c>
      <c r="R283" s="96">
        <f t="shared" si="681"/>
        <v>5.6338028169014009</v>
      </c>
      <c r="S283" s="41">
        <v>261</v>
      </c>
      <c r="T283" s="96">
        <f t="shared" si="682"/>
        <v>55.357142857142861</v>
      </c>
      <c r="U283" s="41">
        <v>103</v>
      </c>
      <c r="V283" s="96">
        <f t="shared" si="683"/>
        <v>-14.876033057851235</v>
      </c>
      <c r="W283" s="41">
        <v>63</v>
      </c>
      <c r="X283" s="96">
        <f t="shared" si="684"/>
        <v>-11.267605633802813</v>
      </c>
      <c r="Y283" s="41">
        <v>1451</v>
      </c>
      <c r="Z283" s="96">
        <f t="shared" si="670"/>
        <v>20.215410107705047</v>
      </c>
      <c r="AA283" s="41">
        <v>595</v>
      </c>
      <c r="AB283" s="96">
        <f t="shared" si="685"/>
        <v>12.052730696798486</v>
      </c>
      <c r="AC283" s="41">
        <v>35</v>
      </c>
      <c r="AD283" s="96">
        <f t="shared" si="686"/>
        <v>34.615384615384627</v>
      </c>
    </row>
    <row r="284" spans="1:30" s="1" customFormat="1">
      <c r="A284" s="45" t="s">
        <v>44</v>
      </c>
      <c r="B284" s="8"/>
      <c r="C284" s="41">
        <f t="shared" si="674"/>
        <v>3787</v>
      </c>
      <c r="D284" s="96">
        <f t="shared" si="675"/>
        <v>4.267621145374445</v>
      </c>
      <c r="E284" s="41">
        <v>381</v>
      </c>
      <c r="F284" s="96">
        <f t="shared" si="676"/>
        <v>-10.981308411214952</v>
      </c>
      <c r="G284" s="41">
        <v>323</v>
      </c>
      <c r="H284" s="96">
        <f t="shared" si="677"/>
        <v>-12.228260869565222</v>
      </c>
      <c r="I284" s="41">
        <v>23</v>
      </c>
      <c r="J284" s="96">
        <f t="shared" si="673"/>
        <v>-14.814814814814813</v>
      </c>
      <c r="K284" s="41">
        <v>225</v>
      </c>
      <c r="L284" s="96">
        <f t="shared" si="678"/>
        <v>47.058823529411775</v>
      </c>
      <c r="M284" s="41">
        <v>685</v>
      </c>
      <c r="N284" s="96">
        <f t="shared" si="679"/>
        <v>8.5578446909667214</v>
      </c>
      <c r="O284" s="41">
        <v>104</v>
      </c>
      <c r="P284" s="96">
        <f t="shared" si="680"/>
        <v>44.444444444444443</v>
      </c>
      <c r="Q284" s="41">
        <v>103</v>
      </c>
      <c r="R284" s="96">
        <f t="shared" si="681"/>
        <v>-14.876033057851235</v>
      </c>
      <c r="S284" s="41">
        <v>125</v>
      </c>
      <c r="T284" s="96">
        <f t="shared" si="682"/>
        <v>0.80645161290322509</v>
      </c>
      <c r="U284" s="41">
        <v>123</v>
      </c>
      <c r="V284" s="96">
        <f t="shared" si="683"/>
        <v>3.3613445378151363</v>
      </c>
      <c r="W284" s="41">
        <v>67</v>
      </c>
      <c r="X284" s="96">
        <f t="shared" si="684"/>
        <v>-6.944444444444442</v>
      </c>
      <c r="Y284" s="41">
        <v>1136</v>
      </c>
      <c r="Z284" s="96">
        <f t="shared" si="670"/>
        <v>-3.4013605442176909</v>
      </c>
      <c r="AA284" s="41">
        <v>412</v>
      </c>
      <c r="AB284" s="96">
        <f t="shared" si="685"/>
        <v>43.055555555555557</v>
      </c>
      <c r="AC284" s="41">
        <v>80</v>
      </c>
      <c r="AD284" s="96">
        <f t="shared" si="686"/>
        <v>50.943396226415103</v>
      </c>
    </row>
    <row r="285" spans="1:30" s="1" customFormat="1">
      <c r="A285" s="45" t="s">
        <v>1350</v>
      </c>
      <c r="B285" s="8"/>
      <c r="C285" s="41">
        <f t="shared" si="674"/>
        <v>4083</v>
      </c>
      <c r="D285" s="96">
        <f t="shared" si="675"/>
        <v>-2.2504189609767744</v>
      </c>
      <c r="E285" s="41">
        <v>450</v>
      </c>
      <c r="F285" s="96">
        <f t="shared" si="676"/>
        <v>-15.887850467289722</v>
      </c>
      <c r="G285" s="41">
        <v>366</v>
      </c>
      <c r="H285" s="96">
        <f t="shared" si="677"/>
        <v>-1.3477088948787075</v>
      </c>
      <c r="I285" s="41">
        <v>24</v>
      </c>
      <c r="J285" s="96">
        <f t="shared" si="673"/>
        <v>-29.411764705882348</v>
      </c>
      <c r="K285" s="41">
        <v>204</v>
      </c>
      <c r="L285" s="96">
        <f t="shared" si="678"/>
        <v>1.4925373134328401</v>
      </c>
      <c r="M285" s="41">
        <v>640</v>
      </c>
      <c r="N285" s="96">
        <f t="shared" si="679"/>
        <v>7.3825503355704702</v>
      </c>
      <c r="O285" s="41">
        <v>79</v>
      </c>
      <c r="P285" s="96">
        <f>(O285/O273-1)*100</f>
        <v>-22.549019607843135</v>
      </c>
      <c r="Q285" s="41">
        <v>94</v>
      </c>
      <c r="R285" s="96">
        <f t="shared" si="681"/>
        <v>-11.32075471698113</v>
      </c>
      <c r="S285" s="41">
        <v>233</v>
      </c>
      <c r="T285" s="96">
        <f t="shared" si="682"/>
        <v>-4.5081967213114744</v>
      </c>
      <c r="U285" s="41">
        <v>129</v>
      </c>
      <c r="V285" s="96">
        <f t="shared" si="683"/>
        <v>12.173913043478258</v>
      </c>
      <c r="W285" s="41">
        <v>119</v>
      </c>
      <c r="X285" s="96">
        <f t="shared" si="684"/>
        <v>45.121951219512191</v>
      </c>
      <c r="Y285" s="41">
        <v>1266</v>
      </c>
      <c r="Z285" s="96">
        <f t="shared" si="670"/>
        <v>1.3610888710968716</v>
      </c>
      <c r="AA285" s="41">
        <v>439</v>
      </c>
      <c r="AB285" s="96">
        <f>(AA285/AA273-1)*100</f>
        <v>-11.313131313131308</v>
      </c>
      <c r="AC285" s="41">
        <v>40</v>
      </c>
      <c r="AD285" s="96">
        <f t="shared" ref="AD285:AD290" si="687">(AC285/AC273-1)*100</f>
        <v>-14.893617021276595</v>
      </c>
    </row>
    <row r="286" spans="1:30" s="1" customFormat="1">
      <c r="A286" s="45" t="s">
        <v>1356</v>
      </c>
      <c r="B286" s="8"/>
      <c r="C286" s="41">
        <f t="shared" si="674"/>
        <v>4719</v>
      </c>
      <c r="D286" s="96">
        <f t="shared" si="675"/>
        <v>9.4895591647331745</v>
      </c>
      <c r="E286" s="41">
        <v>517</v>
      </c>
      <c r="F286" s="96">
        <f t="shared" si="676"/>
        <v>1.7716535433070835</v>
      </c>
      <c r="G286" s="41">
        <v>320</v>
      </c>
      <c r="H286" s="96">
        <f t="shared" si="677"/>
        <v>-0.31152647975077885</v>
      </c>
      <c r="I286" s="41">
        <v>24</v>
      </c>
      <c r="J286" s="96">
        <f t="shared" si="673"/>
        <v>-14.28571428571429</v>
      </c>
      <c r="K286" s="41">
        <v>219</v>
      </c>
      <c r="L286" s="96">
        <f t="shared" si="678"/>
        <v>7.3529411764705843</v>
      </c>
      <c r="M286" s="41">
        <v>832</v>
      </c>
      <c r="N286" s="96">
        <f t="shared" si="679"/>
        <v>-7.0391061452513952</v>
      </c>
      <c r="O286" s="41">
        <v>126</v>
      </c>
      <c r="P286" s="96">
        <f>(O286/O274-1)*100</f>
        <v>32.631578947368411</v>
      </c>
      <c r="Q286" s="41">
        <v>91</v>
      </c>
      <c r="R286" s="96">
        <f t="shared" si="681"/>
        <v>-12.5</v>
      </c>
      <c r="S286" s="41">
        <v>351</v>
      </c>
      <c r="T286" s="96">
        <f t="shared" si="682"/>
        <v>82.8125</v>
      </c>
      <c r="U286" s="41">
        <v>87</v>
      </c>
      <c r="V286" s="96">
        <f t="shared" si="683"/>
        <v>-25.641025641025639</v>
      </c>
      <c r="W286" s="41">
        <v>59</v>
      </c>
      <c r="X286" s="96">
        <f>(W286/W274-1)*100</f>
        <v>34.090909090909079</v>
      </c>
      <c r="Y286" s="41">
        <v>1400</v>
      </c>
      <c r="Z286" s="96">
        <f t="shared" si="670"/>
        <v>13.177041228779295</v>
      </c>
      <c r="AA286" s="41">
        <v>649</v>
      </c>
      <c r="AB286" s="96">
        <f>(AA286/AA274-1)*100</f>
        <v>19.52117863720073</v>
      </c>
      <c r="AC286" s="41">
        <v>44</v>
      </c>
      <c r="AD286" s="96">
        <f t="shared" si="687"/>
        <v>100</v>
      </c>
    </row>
    <row r="287" spans="1:30" s="1" customFormat="1">
      <c r="A287" s="45" t="s">
        <v>1365</v>
      </c>
      <c r="B287" s="8"/>
      <c r="C287" s="41">
        <f t="shared" si="674"/>
        <v>3705</v>
      </c>
      <c r="D287" s="96">
        <f t="shared" si="675"/>
        <v>1.5346670320635747</v>
      </c>
      <c r="E287" s="41">
        <v>336</v>
      </c>
      <c r="F287" s="96">
        <f t="shared" si="676"/>
        <v>-23.112128146453092</v>
      </c>
      <c r="G287" s="41">
        <v>315</v>
      </c>
      <c r="H287" s="96">
        <f t="shared" si="677"/>
        <v>-7.8947368421052655</v>
      </c>
      <c r="I287" s="41">
        <v>17</v>
      </c>
      <c r="J287" s="96">
        <f t="shared" si="673"/>
        <v>-5.555555555555558</v>
      </c>
      <c r="K287" s="41">
        <v>245</v>
      </c>
      <c r="L287" s="96">
        <f t="shared" si="678"/>
        <v>35.359116022099442</v>
      </c>
      <c r="M287" s="41">
        <v>659</v>
      </c>
      <c r="N287" s="96">
        <f t="shared" si="679"/>
        <v>2.9687500000000089</v>
      </c>
      <c r="O287" s="41">
        <v>95</v>
      </c>
      <c r="P287" s="96">
        <f>(O287/O275-1)*100</f>
        <v>20.253164556962023</v>
      </c>
      <c r="Q287" s="41">
        <v>81</v>
      </c>
      <c r="R287" s="96">
        <f t="shared" si="681"/>
        <v>-36.71875</v>
      </c>
      <c r="S287" s="41">
        <v>140</v>
      </c>
      <c r="T287" s="96">
        <f t="shared" si="682"/>
        <v>45.833333333333329</v>
      </c>
      <c r="U287" s="41">
        <v>99</v>
      </c>
      <c r="V287" s="96">
        <f t="shared" si="683"/>
        <v>33.783783783783797</v>
      </c>
      <c r="W287" s="41">
        <v>75</v>
      </c>
      <c r="X287" s="96">
        <f>(W287/W275-1)*100</f>
        <v>5.6338028169014009</v>
      </c>
      <c r="Y287" s="41">
        <v>1152</v>
      </c>
      <c r="Z287" s="96">
        <f t="shared" si="670"/>
        <v>-1.538461538461533</v>
      </c>
      <c r="AA287" s="41">
        <v>413</v>
      </c>
      <c r="AB287" s="96">
        <f>(AA287/AA275-1)*100</f>
        <v>11.32075471698113</v>
      </c>
      <c r="AC287" s="41">
        <v>78</v>
      </c>
      <c r="AD287" s="96">
        <f t="shared" si="687"/>
        <v>85.714285714285722</v>
      </c>
    </row>
    <row r="288" spans="1:30" s="1" customFormat="1">
      <c r="A288" s="45" t="s">
        <v>7</v>
      </c>
      <c r="B288" s="8"/>
      <c r="C288" s="41">
        <f t="shared" si="674"/>
        <v>4084</v>
      </c>
      <c r="D288" s="96">
        <f t="shared" si="675"/>
        <v>-3.8832666509767022</v>
      </c>
      <c r="E288" s="41">
        <v>453</v>
      </c>
      <c r="F288" s="96">
        <f t="shared" si="676"/>
        <v>2.257336343115135</v>
      </c>
      <c r="G288" s="41">
        <v>463</v>
      </c>
      <c r="H288" s="96">
        <f t="shared" si="677"/>
        <v>18.414322250639394</v>
      </c>
      <c r="I288" s="41">
        <v>36</v>
      </c>
      <c r="J288" s="96">
        <f t="shared" si="673"/>
        <v>28.57142857142858</v>
      </c>
      <c r="K288" s="41">
        <v>169</v>
      </c>
      <c r="L288" s="96">
        <f t="shared" si="678"/>
        <v>-46.855345911949684</v>
      </c>
      <c r="M288" s="41">
        <v>659</v>
      </c>
      <c r="N288" s="96">
        <f t="shared" si="679"/>
        <v>0.30441400304415112</v>
      </c>
      <c r="O288" s="41">
        <v>88</v>
      </c>
      <c r="P288" s="96">
        <f>(O288/O276-1)*100</f>
        <v>1.1494252873563315</v>
      </c>
      <c r="Q288" s="41">
        <v>122</v>
      </c>
      <c r="R288" s="96">
        <f t="shared" si="681"/>
        <v>1.6666666666666607</v>
      </c>
      <c r="S288" s="41">
        <v>96</v>
      </c>
      <c r="T288" s="96">
        <f>(S288/S276-1)*100</f>
        <v>-63.358778625954201</v>
      </c>
      <c r="U288" s="41">
        <v>99</v>
      </c>
      <c r="V288" s="96">
        <f t="shared" si="683"/>
        <v>-18.852459016393443</v>
      </c>
      <c r="W288" s="41">
        <v>83</v>
      </c>
      <c r="X288" s="96">
        <f>(W288/W276-1)*100</f>
        <v>10.666666666666668</v>
      </c>
      <c r="Y288" s="41">
        <v>1306</v>
      </c>
      <c r="Z288" s="96">
        <f t="shared" si="670"/>
        <v>2.3510971786833812</v>
      </c>
      <c r="AA288" s="41">
        <v>485</v>
      </c>
      <c r="AB288" s="96">
        <f>(AA288/AA276-1)*100</f>
        <v>5.8951965065502154</v>
      </c>
      <c r="AC288" s="41">
        <v>25</v>
      </c>
      <c r="AD288" s="96">
        <f t="shared" si="687"/>
        <v>108.33333333333334</v>
      </c>
    </row>
    <row r="289" spans="1:30" s="1" customFormat="1">
      <c r="A289" s="45" t="s">
        <v>10</v>
      </c>
      <c r="B289" s="8"/>
      <c r="C289" s="41">
        <f t="shared" si="674"/>
        <v>4883</v>
      </c>
      <c r="D289" s="96">
        <f t="shared" si="675"/>
        <v>2.4763903462749148</v>
      </c>
      <c r="E289" s="41">
        <v>571</v>
      </c>
      <c r="F289" s="96">
        <f t="shared" si="676"/>
        <v>3.6297640653357499</v>
      </c>
      <c r="G289" s="41">
        <v>398</v>
      </c>
      <c r="H289" s="96">
        <f t="shared" si="677"/>
        <v>1.2722646310432628</v>
      </c>
      <c r="I289" s="41">
        <v>35</v>
      </c>
      <c r="J289" s="96">
        <f>(I289/I277-1)*100</f>
        <v>-23.913043478260864</v>
      </c>
      <c r="K289" s="41">
        <v>307</v>
      </c>
      <c r="L289" s="96">
        <f t="shared" si="677"/>
        <v>26.859504132231415</v>
      </c>
      <c r="M289" s="41">
        <v>656</v>
      </c>
      <c r="N289" s="96">
        <f>(M289/M277-1)*100</f>
        <v>-30.286928799149837</v>
      </c>
      <c r="O289" s="41">
        <v>120</v>
      </c>
      <c r="P289" s="96">
        <f>(O289/O277-1)*100</f>
        <v>29.032258064516125</v>
      </c>
      <c r="Q289" s="41">
        <v>135</v>
      </c>
      <c r="R289" s="96">
        <f>(Q289/Q277-1)*100</f>
        <v>39.175257731958759</v>
      </c>
      <c r="S289" s="41">
        <v>349</v>
      </c>
      <c r="T289" s="96">
        <f>(S289/S277-1)*100</f>
        <v>27.372262773722621</v>
      </c>
      <c r="U289" s="41">
        <v>119</v>
      </c>
      <c r="V289" s="96">
        <f>(U289/U277-1)*100</f>
        <v>-0.83333333333333037</v>
      </c>
      <c r="W289" s="41">
        <v>72</v>
      </c>
      <c r="X289" s="96">
        <f>(W289/W277-1)*100</f>
        <v>41.176470588235304</v>
      </c>
      <c r="Y289" s="41">
        <v>1421</v>
      </c>
      <c r="Z289" s="96">
        <f>(Y289/Y277-1)*100</f>
        <v>3.7983929875821776</v>
      </c>
      <c r="AA289" s="41">
        <v>655</v>
      </c>
      <c r="AB289" s="96">
        <f>(AA289/AA277-1)*100</f>
        <v>20.183486238532101</v>
      </c>
      <c r="AC289" s="41">
        <v>45</v>
      </c>
      <c r="AD289" s="96">
        <f t="shared" si="687"/>
        <v>4.6511627906976827</v>
      </c>
    </row>
    <row r="290" spans="1:30" s="1" customFormat="1">
      <c r="A290" s="45" t="s">
        <v>8</v>
      </c>
      <c r="B290" s="8"/>
      <c r="C290" s="41">
        <f t="shared" si="674"/>
        <v>3602</v>
      </c>
      <c r="D290" s="96">
        <f t="shared" si="675"/>
        <v>-8.3217753120667926E-2</v>
      </c>
      <c r="E290" s="41">
        <v>379</v>
      </c>
      <c r="F290" s="96">
        <f t="shared" si="675"/>
        <v>-1.302083333333337</v>
      </c>
      <c r="G290" s="41">
        <v>257</v>
      </c>
      <c r="H290" s="96">
        <f t="shared" si="675"/>
        <v>-29.201101928374651</v>
      </c>
      <c r="I290" s="41">
        <v>28</v>
      </c>
      <c r="J290" s="96">
        <f t="shared" si="675"/>
        <v>-3.4482758620689613</v>
      </c>
      <c r="K290" s="41">
        <v>270</v>
      </c>
      <c r="L290" s="96">
        <f t="shared" si="675"/>
        <v>73.07692307692308</v>
      </c>
      <c r="M290" s="41">
        <v>649</v>
      </c>
      <c r="N290" s="96">
        <f t="shared" si="675"/>
        <v>2.6898734177215111</v>
      </c>
      <c r="O290" s="41">
        <v>78</v>
      </c>
      <c r="P290" s="96">
        <f t="shared" si="675"/>
        <v>73.333333333333343</v>
      </c>
      <c r="Q290" s="41">
        <v>65</v>
      </c>
      <c r="R290" s="96">
        <f t="shared" si="675"/>
        <v>-27.777777777777779</v>
      </c>
      <c r="S290" s="41">
        <v>123</v>
      </c>
      <c r="T290" s="96">
        <f t="shared" si="675"/>
        <v>-11.510791366906471</v>
      </c>
      <c r="U290" s="41">
        <v>73</v>
      </c>
      <c r="V290" s="96">
        <f t="shared" si="675"/>
        <v>-15.116279069767447</v>
      </c>
      <c r="W290" s="41">
        <v>88</v>
      </c>
      <c r="X290" s="96">
        <f t="shared" si="675"/>
        <v>29.411764705882359</v>
      </c>
      <c r="Y290" s="41">
        <v>1109</v>
      </c>
      <c r="Z290" s="96">
        <f>(Y290/Y278-1)*100</f>
        <v>0</v>
      </c>
      <c r="AA290" s="41">
        <v>384</v>
      </c>
      <c r="AB290" s="96">
        <f t="shared" si="675"/>
        <v>13.609467455621305</v>
      </c>
      <c r="AC290" s="41">
        <v>99</v>
      </c>
      <c r="AD290" s="96">
        <f t="shared" si="687"/>
        <v>-40.361445783132531</v>
      </c>
    </row>
    <row r="291" spans="1:30" s="1" customFormat="1">
      <c r="A291" s="57"/>
      <c r="B291" s="91"/>
      <c r="C291" s="323"/>
      <c r="D291" s="189"/>
      <c r="E291" s="93"/>
      <c r="F291" s="189"/>
      <c r="G291" s="93"/>
      <c r="H291" s="189"/>
      <c r="I291" s="93"/>
      <c r="J291" s="189"/>
      <c r="K291" s="93"/>
      <c r="L291" s="189"/>
      <c r="M291" s="93"/>
      <c r="N291" s="189"/>
      <c r="O291" s="93"/>
      <c r="P291" s="189"/>
      <c r="Q291" s="93"/>
      <c r="R291" s="189"/>
      <c r="S291" s="93"/>
      <c r="T291" s="189"/>
      <c r="U291" s="93"/>
      <c r="V291" s="189"/>
      <c r="W291" s="93"/>
      <c r="X291" s="189"/>
      <c r="Y291" s="93"/>
      <c r="Z291" s="189"/>
      <c r="AA291" s="93"/>
      <c r="AB291" s="189"/>
      <c r="AC291" s="93"/>
      <c r="AD291" s="189"/>
    </row>
    <row r="292" spans="1:30">
      <c r="A292" s="19" t="s">
        <v>65</v>
      </c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</row>
    <row r="293" spans="1:30" ht="12.75" customHeight="1">
      <c r="A293" s="19" t="s">
        <v>88</v>
      </c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</row>
    <row r="294" spans="1:30" ht="12.75" customHeight="1">
      <c r="A294" s="19" t="s">
        <v>89</v>
      </c>
    </row>
    <row r="295" spans="1:30">
      <c r="A295" s="19" t="s">
        <v>387</v>
      </c>
    </row>
    <row r="296" spans="1:30">
      <c r="A296" s="20" t="s">
        <v>385</v>
      </c>
    </row>
    <row r="297" spans="1:30">
      <c r="A297" s="20" t="s">
        <v>386</v>
      </c>
    </row>
    <row r="299" spans="1:30">
      <c r="H299" s="12"/>
    </row>
    <row r="318" spans="6:6">
      <c r="F318" s="12"/>
    </row>
  </sheetData>
  <mergeCells count="27">
    <mergeCell ref="E1:L1"/>
    <mergeCell ref="C4:C5"/>
    <mergeCell ref="I4:I5"/>
    <mergeCell ref="K4:K5"/>
    <mergeCell ref="G4:G5"/>
    <mergeCell ref="U4:U5"/>
    <mergeCell ref="Q4:Q5"/>
    <mergeCell ref="A190:B191"/>
    <mergeCell ref="C190:C191"/>
    <mergeCell ref="E190:E191"/>
    <mergeCell ref="G190:G191"/>
    <mergeCell ref="I190:I191"/>
    <mergeCell ref="K190:K191"/>
    <mergeCell ref="A4:B5"/>
    <mergeCell ref="E4:E5"/>
    <mergeCell ref="M4:M5"/>
    <mergeCell ref="O4:O5"/>
    <mergeCell ref="S4:S5"/>
    <mergeCell ref="W190:W191"/>
    <mergeCell ref="AA190:AA191"/>
    <mergeCell ref="Y190:Y191"/>
    <mergeCell ref="AC190:AC191"/>
    <mergeCell ref="M190:M191"/>
    <mergeCell ref="Q190:Q191"/>
    <mergeCell ref="S190:S191"/>
    <mergeCell ref="O190:O191"/>
    <mergeCell ref="U190:U191"/>
  </mergeCells>
  <phoneticPr fontId="5"/>
  <pageMargins left="0.5" right="0.28999999999999998" top="0.68" bottom="0.49" header="0.28999999999999998" footer="0.34"/>
  <pageSetup paperSize="9" orientation="landscape" r:id="rId1"/>
  <headerFooter alignWithMargins="0"/>
  <ignoredErrors>
    <ignoredError sqref="U8:V10 P8:Q10" formulaRange="1"/>
    <ignoredError sqref="R8:T10 C8:N10 O8:O1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307"/>
  <sheetViews>
    <sheetView showGridLines="0" topLeftCell="A238" zoomScale="120" zoomScaleNormal="120" workbookViewId="0">
      <pane ySplit="7" topLeftCell="A291" activePane="bottomLeft" state="frozen"/>
      <selection activeCell="A238" sqref="A238"/>
      <selection pane="bottomLeft" activeCell="A304" sqref="A304"/>
    </sheetView>
  </sheetViews>
  <sheetFormatPr defaultColWidth="6.6328125" defaultRowHeight="11"/>
  <cols>
    <col min="1" max="1" width="10.1796875" style="3" customWidth="1"/>
    <col min="2" max="2" width="2.08984375" style="3" customWidth="1"/>
    <col min="3" max="3" width="7.6328125" style="3" customWidth="1"/>
    <col min="4" max="4" width="9.08984375" style="3" customWidth="1"/>
    <col min="5" max="5" width="10.1796875" style="3" bestFit="1" customWidth="1"/>
    <col min="6" max="6" width="9.08984375" style="3" customWidth="1"/>
    <col min="7" max="7" width="2.453125" style="3" customWidth="1"/>
    <col min="8" max="16384" width="6.6328125" style="3"/>
  </cols>
  <sheetData>
    <row r="1" spans="1:7" ht="25.5" customHeight="1">
      <c r="A1" s="374" t="s">
        <v>105</v>
      </c>
      <c r="B1" s="374"/>
      <c r="C1" s="374"/>
      <c r="D1" s="374"/>
      <c r="E1" s="374"/>
      <c r="F1" s="374"/>
      <c r="G1" s="21"/>
    </row>
    <row r="2" spans="1:7" s="1" customFormat="1" ht="30.75" customHeight="1">
      <c r="A2" s="11" t="s">
        <v>31</v>
      </c>
      <c r="B2" s="4"/>
      <c r="C2" s="4"/>
      <c r="D2" s="4"/>
      <c r="E2" s="4"/>
      <c r="F2" s="4"/>
      <c r="G2" s="4"/>
    </row>
    <row r="3" spans="1:7" s="1" customFormat="1" ht="12.75" customHeight="1">
      <c r="F3" s="2"/>
    </row>
    <row r="4" spans="1:7" ht="15" customHeight="1">
      <c r="A4" s="378" t="s">
        <v>43</v>
      </c>
      <c r="B4" s="379"/>
      <c r="C4" s="398" t="s">
        <v>29</v>
      </c>
      <c r="D4" s="50"/>
      <c r="E4" s="398" t="s">
        <v>30</v>
      </c>
      <c r="F4" s="10"/>
      <c r="G4" s="10"/>
    </row>
    <row r="5" spans="1:7" ht="15" customHeight="1">
      <c r="A5" s="382"/>
      <c r="B5" s="383"/>
      <c r="C5" s="371"/>
      <c r="D5" s="52" t="s">
        <v>106</v>
      </c>
      <c r="E5" s="371"/>
      <c r="F5" s="53" t="s">
        <v>106</v>
      </c>
      <c r="G5" s="9"/>
    </row>
    <row r="6" spans="1:7" ht="5.25" customHeight="1">
      <c r="A6" s="9"/>
      <c r="B6" s="15"/>
      <c r="C6" s="10"/>
      <c r="D6" s="10"/>
      <c r="E6" s="10"/>
      <c r="F6" s="10"/>
      <c r="G6" s="9"/>
    </row>
    <row r="7" spans="1:7" ht="15" customHeight="1">
      <c r="A7" s="10" t="s">
        <v>37</v>
      </c>
      <c r="B7" s="15"/>
      <c r="C7" s="23">
        <f>SUM(C26:C37)</f>
        <v>4448</v>
      </c>
      <c r="D7" s="23" t="s">
        <v>140</v>
      </c>
      <c r="E7" s="23">
        <f>SUM(E26:E37)</f>
        <v>1145553</v>
      </c>
      <c r="F7" s="23" t="s">
        <v>140</v>
      </c>
      <c r="G7" s="9"/>
    </row>
    <row r="8" spans="1:7" ht="15" customHeight="1">
      <c r="A8" s="10" t="s">
        <v>38</v>
      </c>
      <c r="B8" s="15"/>
      <c r="C8" s="23">
        <f>SUM(C38:C49)</f>
        <v>3912</v>
      </c>
      <c r="D8" s="82">
        <f t="shared" ref="D8:D14" si="0">(C8/C7-1)*100</f>
        <v>-12.050359712230218</v>
      </c>
      <c r="E8" s="23">
        <f>SUM(E38:E49)</f>
        <v>1173649</v>
      </c>
      <c r="F8" s="82">
        <f t="shared" ref="F8:F14" si="1">(E8/E7-1)*100</f>
        <v>2.4526145887619366</v>
      </c>
      <c r="G8" s="9"/>
    </row>
    <row r="9" spans="1:7" ht="15" customHeight="1">
      <c r="A9" s="10" t="s">
        <v>39</v>
      </c>
      <c r="B9" s="15"/>
      <c r="C9" s="23">
        <f>SUM(C50:C61)</f>
        <v>3887</v>
      </c>
      <c r="D9" s="82">
        <f t="shared" si="0"/>
        <v>-0.63905930470347094</v>
      </c>
      <c r="E9" s="23">
        <f>SUM(E50:E61)</f>
        <v>1193038</v>
      </c>
      <c r="F9" s="82">
        <f t="shared" si="1"/>
        <v>1.6520271392895136</v>
      </c>
      <c r="G9" s="9"/>
    </row>
    <row r="10" spans="1:7" ht="15" customHeight="1">
      <c r="A10" s="10" t="s">
        <v>93</v>
      </c>
      <c r="B10" s="15"/>
      <c r="C10" s="23">
        <v>4120</v>
      </c>
      <c r="D10" s="82">
        <f t="shared" si="0"/>
        <v>5.9943401080524872</v>
      </c>
      <c r="E10" s="23">
        <v>1249313</v>
      </c>
      <c r="F10" s="82">
        <f t="shared" si="1"/>
        <v>4.7169495020275898</v>
      </c>
      <c r="G10" s="9"/>
    </row>
    <row r="11" spans="1:7" ht="15" customHeight="1">
      <c r="A11" s="10" t="s">
        <v>100</v>
      </c>
      <c r="B11" s="15"/>
      <c r="C11" s="23">
        <f>SUM(C74:C85)</f>
        <v>5121</v>
      </c>
      <c r="D11" s="82">
        <f t="shared" si="0"/>
        <v>24.296116504854371</v>
      </c>
      <c r="E11" s="23">
        <f>SUM(E74:E85)</f>
        <v>1285246</v>
      </c>
      <c r="F11" s="82">
        <f t="shared" si="1"/>
        <v>2.8762207709357002</v>
      </c>
      <c r="G11" s="9"/>
    </row>
    <row r="12" spans="1:7" ht="15" customHeight="1">
      <c r="A12" s="10" t="s">
        <v>173</v>
      </c>
      <c r="B12" s="15"/>
      <c r="C12" s="23">
        <f>SUM(C86:C97)</f>
        <v>4641</v>
      </c>
      <c r="D12" s="82">
        <f t="shared" si="0"/>
        <v>-9.373169302870533</v>
      </c>
      <c r="E12" s="23">
        <f>SUM(E86:E97)</f>
        <v>1035604</v>
      </c>
      <c r="F12" s="82">
        <f t="shared" si="1"/>
        <v>-19.423674533902457</v>
      </c>
      <c r="G12" s="9"/>
    </row>
    <row r="13" spans="1:7" ht="15" customHeight="1">
      <c r="A13" s="10" t="s">
        <v>207</v>
      </c>
      <c r="B13" s="15"/>
      <c r="C13" s="23">
        <f>SUM(C98:C109)</f>
        <v>4605</v>
      </c>
      <c r="D13" s="82">
        <f t="shared" si="0"/>
        <v>-0.77569489334194941</v>
      </c>
      <c r="E13" s="23">
        <f>SUM(E98:E109)</f>
        <v>1039180</v>
      </c>
      <c r="F13" s="82">
        <f t="shared" si="1"/>
        <v>0.34530573462443481</v>
      </c>
      <c r="G13" s="9"/>
    </row>
    <row r="14" spans="1:7" ht="15" customHeight="1">
      <c r="A14" s="10" t="s">
        <v>214</v>
      </c>
      <c r="B14" s="15"/>
      <c r="C14" s="23">
        <f>SUM(C110:C121)</f>
        <v>4245</v>
      </c>
      <c r="D14" s="82">
        <f t="shared" si="0"/>
        <v>-7.8175895765472347</v>
      </c>
      <c r="E14" s="23">
        <f>SUM(E110:E121)</f>
        <v>775277</v>
      </c>
      <c r="F14" s="82">
        <f t="shared" si="1"/>
        <v>-25.395311688061739</v>
      </c>
      <c r="G14" s="9"/>
    </row>
    <row r="15" spans="1:7" ht="15" customHeight="1">
      <c r="A15" s="10" t="s">
        <v>251</v>
      </c>
      <c r="B15" s="15"/>
      <c r="C15" s="23">
        <f>SUM(C122:C133)</f>
        <v>3779</v>
      </c>
      <c r="D15" s="82">
        <f t="shared" ref="D15:D20" si="2">(C15/C14-1)*100</f>
        <v>-10.97762073027091</v>
      </c>
      <c r="E15" s="23">
        <f>SUM(E122:E133)</f>
        <v>819047</v>
      </c>
      <c r="F15" s="82">
        <f t="shared" ref="F15:F20" si="3">(E15/E14-1)*100</f>
        <v>5.645724044438305</v>
      </c>
      <c r="G15" s="9"/>
    </row>
    <row r="16" spans="1:7" ht="15" customHeight="1">
      <c r="A16" s="10" t="s">
        <v>261</v>
      </c>
      <c r="B16" s="15"/>
      <c r="C16" s="23">
        <f>SUM(C134:C145)</f>
        <v>3567</v>
      </c>
      <c r="D16" s="82">
        <f t="shared" si="2"/>
        <v>-5.6099497221487216</v>
      </c>
      <c r="E16" s="23">
        <f>SUM(E134:E145)</f>
        <v>841246</v>
      </c>
      <c r="F16" s="82">
        <f t="shared" si="3"/>
        <v>2.7103450717724353</v>
      </c>
      <c r="G16" s="9"/>
    </row>
    <row r="17" spans="1:7" ht="15" customHeight="1">
      <c r="A17" s="10" t="s">
        <v>269</v>
      </c>
      <c r="B17" s="15"/>
      <c r="C17" s="23">
        <f>SUM(C146:C157)</f>
        <v>4274</v>
      </c>
      <c r="D17" s="82">
        <f t="shared" si="2"/>
        <v>19.820577516119986</v>
      </c>
      <c r="E17" s="23">
        <f>SUM(E146:E157)</f>
        <v>893002</v>
      </c>
      <c r="F17" s="82">
        <f t="shared" si="3"/>
        <v>6.1523026558224281</v>
      </c>
      <c r="G17" s="9"/>
    </row>
    <row r="18" spans="1:7" ht="15" customHeight="1">
      <c r="A18" s="10" t="s">
        <v>295</v>
      </c>
      <c r="B18" s="15"/>
      <c r="C18" s="23">
        <f>SUM(C158:C169)</f>
        <v>4085</v>
      </c>
      <c r="D18" s="82">
        <f t="shared" si="2"/>
        <v>-4.4220870379035997</v>
      </c>
      <c r="E18" s="23">
        <f>SUM(E158:E169)</f>
        <v>986912</v>
      </c>
      <c r="F18" s="82">
        <f t="shared" si="3"/>
        <v>10.516213849465061</v>
      </c>
      <c r="G18" s="9"/>
    </row>
    <row r="19" spans="1:7" ht="15" customHeight="1">
      <c r="A19" s="10" t="s">
        <v>303</v>
      </c>
      <c r="B19" s="15"/>
      <c r="C19" s="23">
        <f>SUM(C170:C181)</f>
        <v>4318</v>
      </c>
      <c r="D19" s="82">
        <f t="shared" si="2"/>
        <v>5.7037943696450322</v>
      </c>
      <c r="E19" s="23">
        <f>SUM(E170:E181)</f>
        <v>880470</v>
      </c>
      <c r="F19" s="82">
        <f t="shared" si="3"/>
        <v>-10.785358775655784</v>
      </c>
      <c r="G19" s="9"/>
    </row>
    <row r="20" spans="1:7" ht="15" customHeight="1">
      <c r="A20" s="10" t="s">
        <v>309</v>
      </c>
      <c r="B20" s="15"/>
      <c r="C20" s="23">
        <f>SUM(C182:C193)</f>
        <v>3721</v>
      </c>
      <c r="D20" s="82">
        <f t="shared" si="2"/>
        <v>-13.825845298749417</v>
      </c>
      <c r="E20" s="23">
        <f>SUM(E182:E193)</f>
        <v>920537</v>
      </c>
      <c r="F20" s="82">
        <f t="shared" si="3"/>
        <v>4.5506377275773113</v>
      </c>
      <c r="G20" s="9"/>
    </row>
    <row r="21" spans="1:7" ht="15" customHeight="1">
      <c r="A21" s="10" t="s">
        <v>363</v>
      </c>
      <c r="B21" s="15"/>
      <c r="C21" s="23">
        <f>SUM(C194:C205)</f>
        <v>4900</v>
      </c>
      <c r="D21" s="82">
        <f>(C21/C20-1)*100</f>
        <v>31.685030905670519</v>
      </c>
      <c r="E21" s="23">
        <f>SUM(E194:E205)</f>
        <v>974605</v>
      </c>
      <c r="F21" s="82">
        <f>(E21/E20-1)*100</f>
        <v>5.8735281688840235</v>
      </c>
      <c r="G21" s="9"/>
    </row>
    <row r="22" spans="1:7" ht="15" customHeight="1">
      <c r="A22" s="273" t="s">
        <v>396</v>
      </c>
      <c r="B22" s="15"/>
      <c r="C22" s="23">
        <f>SUM(C206:C217)</f>
        <v>4162</v>
      </c>
      <c r="D22" s="82">
        <f>(C22/C21-1)*100</f>
        <v>-15.061224489795922</v>
      </c>
      <c r="E22" s="23">
        <f>SUM(E206:E217)</f>
        <v>946396</v>
      </c>
      <c r="F22" s="82">
        <f>(E22/E21-1)*100</f>
        <v>-2.894403373674459</v>
      </c>
      <c r="G22" s="9"/>
    </row>
    <row r="23" spans="1:7" ht="15" customHeight="1">
      <c r="A23" s="290" t="s">
        <v>413</v>
      </c>
      <c r="B23" s="15"/>
      <c r="C23" s="23">
        <f>SUM(C218:C229)</f>
        <v>4427</v>
      </c>
      <c r="D23" s="82">
        <f>(C23/C22-1)*100</f>
        <v>6.3671311869293534</v>
      </c>
      <c r="E23" s="23">
        <f>SUM(E218:E229)</f>
        <v>952936</v>
      </c>
      <c r="F23" s="82">
        <f>(E23/E22-1)*100</f>
        <v>0.69104265022252864</v>
      </c>
      <c r="G23" s="9"/>
    </row>
    <row r="24" spans="1:7" ht="15" customHeight="1">
      <c r="A24" s="307" t="s">
        <v>450</v>
      </c>
      <c r="B24" s="15"/>
      <c r="C24" s="23">
        <f>SUM(C230:C241)</f>
        <v>3599</v>
      </c>
      <c r="D24" s="82">
        <f>(C24/C23-1)*100</f>
        <v>-18.703410887734361</v>
      </c>
      <c r="E24" s="23">
        <f t="shared" ref="E24" si="4">SUM(E230:E241)</f>
        <v>883687</v>
      </c>
      <c r="F24" s="82">
        <f>(E24/E23-1)*100</f>
        <v>-7.2669098449423704</v>
      </c>
      <c r="G24" s="9"/>
    </row>
    <row r="25" spans="1:7" ht="15" customHeight="1">
      <c r="A25" s="342"/>
      <c r="B25" s="15"/>
      <c r="C25" s="23"/>
      <c r="D25" s="82"/>
      <c r="E25" s="23"/>
      <c r="F25" s="82"/>
      <c r="G25" s="9"/>
    </row>
    <row r="26" spans="1:7" s="1" customFormat="1" ht="20.149999999999999" customHeight="1">
      <c r="A26" s="6" t="s">
        <v>40</v>
      </c>
      <c r="B26" s="7"/>
      <c r="C26" s="12">
        <v>289</v>
      </c>
      <c r="D26" s="83" t="s">
        <v>142</v>
      </c>
      <c r="E26" s="12">
        <v>98924</v>
      </c>
      <c r="F26" s="83" t="s">
        <v>142</v>
      </c>
      <c r="G26" s="13"/>
    </row>
    <row r="27" spans="1:7" s="1" customFormat="1" ht="12.65" customHeight="1">
      <c r="A27" s="6" t="s">
        <v>44</v>
      </c>
      <c r="B27" s="7"/>
      <c r="C27" s="12">
        <v>403</v>
      </c>
      <c r="D27" s="83" t="s">
        <v>142</v>
      </c>
      <c r="E27" s="12">
        <v>106110</v>
      </c>
      <c r="F27" s="83" t="s">
        <v>142</v>
      </c>
      <c r="G27" s="13"/>
    </row>
    <row r="28" spans="1:7" s="1" customFormat="1" ht="12.65" customHeight="1">
      <c r="A28" s="6" t="s">
        <v>4</v>
      </c>
      <c r="B28" s="7"/>
      <c r="C28" s="14">
        <v>464</v>
      </c>
      <c r="D28" s="83" t="s">
        <v>142</v>
      </c>
      <c r="E28" s="12">
        <v>101502</v>
      </c>
      <c r="F28" s="83" t="s">
        <v>142</v>
      </c>
      <c r="G28" s="13"/>
    </row>
    <row r="29" spans="1:7" s="1" customFormat="1" ht="12.65" customHeight="1">
      <c r="A29" s="6" t="s">
        <v>5</v>
      </c>
      <c r="B29" s="7"/>
      <c r="C29" s="12">
        <v>379</v>
      </c>
      <c r="D29" s="83" t="s">
        <v>142</v>
      </c>
      <c r="E29" s="12">
        <v>96245</v>
      </c>
      <c r="F29" s="83" t="s">
        <v>142</v>
      </c>
      <c r="G29" s="13"/>
    </row>
    <row r="30" spans="1:7" s="1" customFormat="1" ht="12.65" customHeight="1">
      <c r="A30" s="6" t="s">
        <v>6</v>
      </c>
      <c r="B30" s="7"/>
      <c r="C30" s="12">
        <v>293</v>
      </c>
      <c r="D30" s="83" t="s">
        <v>142</v>
      </c>
      <c r="E30" s="12">
        <v>97653</v>
      </c>
      <c r="F30" s="83" t="s">
        <v>142</v>
      </c>
      <c r="G30" s="13"/>
    </row>
    <row r="31" spans="1:7" s="1" customFormat="1" ht="12.65" customHeight="1">
      <c r="A31" s="6" t="s">
        <v>7</v>
      </c>
      <c r="B31" s="7"/>
      <c r="C31" s="12">
        <v>477</v>
      </c>
      <c r="D31" s="83" t="s">
        <v>142</v>
      </c>
      <c r="E31" s="12">
        <v>97238</v>
      </c>
      <c r="F31" s="83" t="s">
        <v>142</v>
      </c>
      <c r="G31" s="13"/>
    </row>
    <row r="32" spans="1:7" s="1" customFormat="1" ht="12.65" customHeight="1">
      <c r="A32" s="6" t="s">
        <v>45</v>
      </c>
      <c r="B32" s="7"/>
      <c r="C32" s="14">
        <v>475</v>
      </c>
      <c r="D32" s="83" t="s">
        <v>142</v>
      </c>
      <c r="E32" s="12">
        <v>103567</v>
      </c>
      <c r="F32" s="83" t="s">
        <v>142</v>
      </c>
      <c r="G32" s="13"/>
    </row>
    <row r="33" spans="1:7" s="1" customFormat="1" ht="12.65" customHeight="1">
      <c r="A33" s="6" t="s">
        <v>8</v>
      </c>
      <c r="B33" s="7"/>
      <c r="C33" s="12">
        <v>346</v>
      </c>
      <c r="D33" s="83" t="s">
        <v>142</v>
      </c>
      <c r="E33" s="12">
        <v>98664</v>
      </c>
      <c r="F33" s="83" t="s">
        <v>142</v>
      </c>
      <c r="G33" s="13"/>
    </row>
    <row r="34" spans="1:7" s="1" customFormat="1" ht="12.65" customHeight="1">
      <c r="A34" s="6" t="s">
        <v>9</v>
      </c>
      <c r="B34" s="7"/>
      <c r="C34" s="12">
        <v>437</v>
      </c>
      <c r="D34" s="83" t="s">
        <v>142</v>
      </c>
      <c r="E34" s="12">
        <v>92184</v>
      </c>
      <c r="F34" s="83" t="s">
        <v>142</v>
      </c>
      <c r="G34" s="13"/>
    </row>
    <row r="35" spans="1:7" s="1" customFormat="1" ht="12.65" customHeight="1">
      <c r="A35" s="6" t="s">
        <v>46</v>
      </c>
      <c r="B35" s="8"/>
      <c r="C35" s="13">
        <v>151</v>
      </c>
      <c r="D35" s="83" t="s">
        <v>142</v>
      </c>
      <c r="E35" s="13">
        <v>82770</v>
      </c>
      <c r="F35" s="83" t="s">
        <v>142</v>
      </c>
      <c r="G35" s="13"/>
    </row>
    <row r="36" spans="1:7" s="1" customFormat="1" ht="12.65" customHeight="1">
      <c r="A36" s="6" t="s">
        <v>0</v>
      </c>
      <c r="B36" s="8"/>
      <c r="C36" s="13">
        <v>429</v>
      </c>
      <c r="D36" s="83" t="s">
        <v>142</v>
      </c>
      <c r="E36" s="13">
        <v>83399</v>
      </c>
      <c r="F36" s="83" t="s">
        <v>142</v>
      </c>
      <c r="G36" s="13"/>
    </row>
    <row r="37" spans="1:7" s="1" customFormat="1" ht="12.65" customHeight="1">
      <c r="A37" s="6" t="s">
        <v>1</v>
      </c>
      <c r="B37" s="8"/>
      <c r="C37" s="13">
        <v>305</v>
      </c>
      <c r="D37" s="83" t="s">
        <v>142</v>
      </c>
      <c r="E37" s="13">
        <v>87297</v>
      </c>
      <c r="F37" s="83" t="s">
        <v>142</v>
      </c>
      <c r="G37" s="13"/>
    </row>
    <row r="38" spans="1:7" s="1" customFormat="1" ht="20.149999999999999" customHeight="1">
      <c r="A38" s="6" t="s">
        <v>47</v>
      </c>
      <c r="B38" s="8"/>
      <c r="C38" s="12">
        <v>357</v>
      </c>
      <c r="D38" s="72">
        <f t="shared" ref="D38:D69" si="5">(C38/C26-1)*100</f>
        <v>23.529411764705888</v>
      </c>
      <c r="E38" s="12">
        <v>100276</v>
      </c>
      <c r="F38" s="72">
        <f t="shared" ref="F38:F85" si="6">(E38/E26-1)*100</f>
        <v>1.3667057539120897</v>
      </c>
      <c r="G38" s="13"/>
    </row>
    <row r="39" spans="1:7" s="1" customFormat="1" ht="12.65" customHeight="1">
      <c r="A39" s="6" t="s">
        <v>3</v>
      </c>
      <c r="B39" s="8"/>
      <c r="C39" s="12">
        <v>245</v>
      </c>
      <c r="D39" s="72">
        <f t="shared" si="5"/>
        <v>-39.2059553349876</v>
      </c>
      <c r="E39" s="12">
        <v>97970</v>
      </c>
      <c r="F39" s="72">
        <f t="shared" si="6"/>
        <v>-7.6712845160682335</v>
      </c>
      <c r="G39" s="13"/>
    </row>
    <row r="40" spans="1:7" s="1" customFormat="1" ht="12.65" customHeight="1">
      <c r="A40" s="6" t="s">
        <v>4</v>
      </c>
      <c r="B40" s="8"/>
      <c r="C40" s="14">
        <v>260</v>
      </c>
      <c r="D40" s="72">
        <f t="shared" si="5"/>
        <v>-43.965517241379317</v>
      </c>
      <c r="E40" s="12">
        <v>115081</v>
      </c>
      <c r="F40" s="72">
        <f t="shared" si="6"/>
        <v>13.378061516029248</v>
      </c>
      <c r="G40" s="13"/>
    </row>
    <row r="41" spans="1:7" s="1" customFormat="1" ht="12.65" customHeight="1">
      <c r="A41" s="6" t="s">
        <v>5</v>
      </c>
      <c r="B41" s="8"/>
      <c r="C41" s="12">
        <v>334</v>
      </c>
      <c r="D41" s="72">
        <f t="shared" si="5"/>
        <v>-11.87335092348285</v>
      </c>
      <c r="E41" s="12">
        <v>98718</v>
      </c>
      <c r="F41" s="72">
        <f t="shared" si="6"/>
        <v>2.5694841290456738</v>
      </c>
      <c r="G41" s="13"/>
    </row>
    <row r="42" spans="1:7" s="1" customFormat="1" ht="12.65" customHeight="1">
      <c r="A42" s="6" t="s">
        <v>6</v>
      </c>
      <c r="B42" s="8"/>
      <c r="C42" s="12">
        <v>372</v>
      </c>
      <c r="D42" s="72">
        <f t="shared" si="5"/>
        <v>26.962457337883961</v>
      </c>
      <c r="E42" s="12">
        <v>92406</v>
      </c>
      <c r="F42" s="72">
        <f t="shared" si="6"/>
        <v>-5.3731068169948664</v>
      </c>
      <c r="G42" s="13"/>
    </row>
    <row r="43" spans="1:7" s="1" customFormat="1" ht="12.65" customHeight="1">
      <c r="A43" s="6" t="s">
        <v>7</v>
      </c>
      <c r="B43" s="8"/>
      <c r="C43" s="12">
        <v>471</v>
      </c>
      <c r="D43" s="72">
        <f t="shared" si="5"/>
        <v>-1.2578616352201255</v>
      </c>
      <c r="E43" s="12">
        <v>98369</v>
      </c>
      <c r="F43" s="72">
        <f t="shared" si="6"/>
        <v>1.1631255270573293</v>
      </c>
      <c r="G43" s="13"/>
    </row>
    <row r="44" spans="1:7" s="1" customFormat="1" ht="12.65" customHeight="1">
      <c r="A44" s="6" t="s">
        <v>10</v>
      </c>
      <c r="B44" s="8"/>
      <c r="C44" s="14">
        <v>316</v>
      </c>
      <c r="D44" s="72">
        <f t="shared" si="5"/>
        <v>-33.473684210526308</v>
      </c>
      <c r="E44" s="12">
        <v>104572</v>
      </c>
      <c r="F44" s="72">
        <f t="shared" si="6"/>
        <v>0.97038631996677616</v>
      </c>
      <c r="G44" s="13"/>
    </row>
    <row r="45" spans="1:7" s="1" customFormat="1" ht="12.65" customHeight="1">
      <c r="A45" s="6" t="s">
        <v>8</v>
      </c>
      <c r="B45" s="8"/>
      <c r="C45" s="12">
        <v>401</v>
      </c>
      <c r="D45" s="72">
        <f t="shared" si="5"/>
        <v>15.895953757225435</v>
      </c>
      <c r="E45" s="12">
        <v>98399</v>
      </c>
      <c r="F45" s="72">
        <f t="shared" si="6"/>
        <v>-0.26858834022540634</v>
      </c>
      <c r="G45" s="13"/>
    </row>
    <row r="46" spans="1:7" s="1" customFormat="1" ht="12.65" customHeight="1">
      <c r="A46" s="6" t="s">
        <v>9</v>
      </c>
      <c r="B46" s="8"/>
      <c r="C46" s="12">
        <v>202</v>
      </c>
      <c r="D46" s="72">
        <f t="shared" si="5"/>
        <v>-53.775743707093817</v>
      </c>
      <c r="E46" s="12">
        <v>100826</v>
      </c>
      <c r="F46" s="72">
        <f t="shared" si="6"/>
        <v>9.3747288032630429</v>
      </c>
      <c r="G46" s="13"/>
    </row>
    <row r="47" spans="1:7" s="1" customFormat="1" ht="12.65" customHeight="1">
      <c r="A47" s="6" t="s">
        <v>48</v>
      </c>
      <c r="B47" s="8"/>
      <c r="C47" s="13">
        <v>266</v>
      </c>
      <c r="D47" s="72">
        <f t="shared" si="5"/>
        <v>76.158940397350989</v>
      </c>
      <c r="E47" s="13">
        <v>88797</v>
      </c>
      <c r="F47" s="72">
        <f t="shared" si="6"/>
        <v>7.2816237767306946</v>
      </c>
      <c r="G47" s="13"/>
    </row>
    <row r="48" spans="1:7" s="1" customFormat="1" ht="12.65" customHeight="1">
      <c r="A48" s="6" t="s">
        <v>0</v>
      </c>
      <c r="B48" s="8"/>
      <c r="C48" s="13">
        <v>316</v>
      </c>
      <c r="D48" s="72">
        <f t="shared" si="5"/>
        <v>-26.340326340326335</v>
      </c>
      <c r="E48" s="13">
        <v>84950</v>
      </c>
      <c r="F48" s="72">
        <f t="shared" si="6"/>
        <v>1.8597345291909928</v>
      </c>
      <c r="G48" s="13"/>
    </row>
    <row r="49" spans="1:7" s="1" customFormat="1" ht="12.65" customHeight="1">
      <c r="A49" s="6" t="s">
        <v>1</v>
      </c>
      <c r="B49" s="8"/>
      <c r="C49" s="13">
        <v>372</v>
      </c>
      <c r="D49" s="72">
        <f t="shared" si="5"/>
        <v>21.967213114754092</v>
      </c>
      <c r="E49" s="13">
        <v>93285</v>
      </c>
      <c r="F49" s="72">
        <f t="shared" si="6"/>
        <v>6.8593422454379827</v>
      </c>
      <c r="G49" s="13"/>
    </row>
    <row r="50" spans="1:7" s="1" customFormat="1" ht="20.149999999999999" customHeight="1">
      <c r="A50" s="6" t="s">
        <v>49</v>
      </c>
      <c r="B50" s="8"/>
      <c r="C50" s="12">
        <v>261</v>
      </c>
      <c r="D50" s="72">
        <f>(C50/C38-1)*100</f>
        <v>-26.890756302521012</v>
      </c>
      <c r="E50" s="12">
        <v>96178</v>
      </c>
      <c r="F50" s="72">
        <f t="shared" si="6"/>
        <v>-4.0867206510032279</v>
      </c>
      <c r="G50" s="13"/>
    </row>
    <row r="51" spans="1:7" s="1" customFormat="1" ht="12.65" customHeight="1">
      <c r="A51" s="6" t="s">
        <v>3</v>
      </c>
      <c r="B51" s="8"/>
      <c r="C51" s="12">
        <v>458</v>
      </c>
      <c r="D51" s="72">
        <f t="shared" si="5"/>
        <v>86.938775510204081</v>
      </c>
      <c r="E51" s="12">
        <v>98889</v>
      </c>
      <c r="F51" s="72">
        <f t="shared" si="6"/>
        <v>0.93804225783402639</v>
      </c>
      <c r="G51" s="13"/>
    </row>
    <row r="52" spans="1:7" s="1" customFormat="1" ht="12.65" customHeight="1">
      <c r="A52" s="6" t="s">
        <v>4</v>
      </c>
      <c r="B52" s="8"/>
      <c r="C52" s="14">
        <v>332</v>
      </c>
      <c r="D52" s="72">
        <f t="shared" si="5"/>
        <v>27.692307692307683</v>
      </c>
      <c r="E52" s="12">
        <v>106582</v>
      </c>
      <c r="F52" s="72">
        <f t="shared" si="6"/>
        <v>-7.3852330097931018</v>
      </c>
      <c r="G52" s="13"/>
    </row>
    <row r="53" spans="1:7" s="1" customFormat="1" ht="12.65" customHeight="1">
      <c r="A53" s="6" t="s">
        <v>5</v>
      </c>
      <c r="B53" s="8"/>
      <c r="C53" s="12">
        <v>290</v>
      </c>
      <c r="D53" s="72">
        <f t="shared" si="5"/>
        <v>-13.173652694610782</v>
      </c>
      <c r="E53" s="12">
        <v>106462</v>
      </c>
      <c r="F53" s="72">
        <f t="shared" si="6"/>
        <v>7.8445673534714988</v>
      </c>
      <c r="G53" s="13"/>
    </row>
    <row r="54" spans="1:7" s="1" customFormat="1" ht="12.65" customHeight="1">
      <c r="A54" s="6" t="s">
        <v>6</v>
      </c>
      <c r="B54" s="8"/>
      <c r="C54" s="12">
        <v>362</v>
      </c>
      <c r="D54" s="72">
        <f t="shared" si="5"/>
        <v>-2.6881720430107503</v>
      </c>
      <c r="E54" s="12">
        <v>102070</v>
      </c>
      <c r="F54" s="72">
        <f t="shared" si="6"/>
        <v>10.458195355279965</v>
      </c>
      <c r="G54" s="13"/>
    </row>
    <row r="55" spans="1:7" s="1" customFormat="1" ht="12.65" customHeight="1">
      <c r="A55" s="6" t="s">
        <v>7</v>
      </c>
      <c r="B55" s="8"/>
      <c r="C55" s="12">
        <v>354</v>
      </c>
      <c r="D55" s="72">
        <f t="shared" si="5"/>
        <v>-24.840764331210185</v>
      </c>
      <c r="E55" s="12">
        <v>108281</v>
      </c>
      <c r="F55" s="72">
        <f t="shared" si="6"/>
        <v>10.076345190049718</v>
      </c>
      <c r="G55" s="13"/>
    </row>
    <row r="56" spans="1:7" s="1" customFormat="1" ht="12.65" customHeight="1">
      <c r="A56" s="6" t="s">
        <v>10</v>
      </c>
      <c r="B56" s="8"/>
      <c r="C56" s="14">
        <v>307</v>
      </c>
      <c r="D56" s="72">
        <f t="shared" si="5"/>
        <v>-2.8481012658227889</v>
      </c>
      <c r="E56" s="12">
        <v>106145</v>
      </c>
      <c r="F56" s="72">
        <f t="shared" si="6"/>
        <v>1.5042267528592834</v>
      </c>
      <c r="G56" s="13"/>
    </row>
    <row r="57" spans="1:7" s="1" customFormat="1" ht="12.65" customHeight="1">
      <c r="A57" s="6" t="s">
        <v>8</v>
      </c>
      <c r="B57" s="8"/>
      <c r="C57" s="12">
        <v>363</v>
      </c>
      <c r="D57" s="72">
        <f t="shared" si="5"/>
        <v>-9.476309226932667</v>
      </c>
      <c r="E57" s="12">
        <v>98561</v>
      </c>
      <c r="F57" s="72">
        <f t="shared" si="6"/>
        <v>0.16463581946970507</v>
      </c>
      <c r="G57" s="13"/>
    </row>
    <row r="58" spans="1:7" s="1" customFormat="1" ht="12.65" customHeight="1">
      <c r="A58" s="6" t="s">
        <v>9</v>
      </c>
      <c r="B58" s="8"/>
      <c r="C58" s="12">
        <v>304</v>
      </c>
      <c r="D58" s="72">
        <f t="shared" si="5"/>
        <v>50.495049504950494</v>
      </c>
      <c r="E58" s="12">
        <v>98849</v>
      </c>
      <c r="F58" s="72">
        <f t="shared" si="6"/>
        <v>-1.9608037609346818</v>
      </c>
      <c r="G58" s="13"/>
    </row>
    <row r="59" spans="1:7" s="1" customFormat="1" ht="12.65" customHeight="1">
      <c r="A59" s="6" t="s">
        <v>50</v>
      </c>
      <c r="B59" s="8"/>
      <c r="C59" s="13">
        <v>333</v>
      </c>
      <c r="D59" s="72">
        <f t="shared" si="5"/>
        <v>25.187969924812027</v>
      </c>
      <c r="E59" s="13">
        <v>94944</v>
      </c>
      <c r="F59" s="72">
        <f t="shared" si="6"/>
        <v>6.9225311665934708</v>
      </c>
      <c r="G59" s="13"/>
    </row>
    <row r="60" spans="1:7" s="1" customFormat="1" ht="12.65" customHeight="1">
      <c r="A60" s="6" t="s">
        <v>0</v>
      </c>
      <c r="B60" s="8"/>
      <c r="C60" s="13">
        <v>297</v>
      </c>
      <c r="D60" s="72">
        <f t="shared" si="5"/>
        <v>-6.0126582278480996</v>
      </c>
      <c r="E60" s="13">
        <v>85288</v>
      </c>
      <c r="F60" s="72">
        <f t="shared" si="6"/>
        <v>0.39788110653324882</v>
      </c>
      <c r="G60" s="13"/>
    </row>
    <row r="61" spans="1:7" s="1" customFormat="1" ht="13.5" customHeight="1">
      <c r="A61" s="6" t="s">
        <v>1</v>
      </c>
      <c r="B61" s="8"/>
      <c r="C61" s="13">
        <v>226</v>
      </c>
      <c r="D61" s="72">
        <f t="shared" si="5"/>
        <v>-39.247311827956985</v>
      </c>
      <c r="E61" s="13">
        <v>90789</v>
      </c>
      <c r="F61" s="72">
        <f t="shared" si="6"/>
        <v>-2.6756713297957924</v>
      </c>
      <c r="G61" s="12"/>
    </row>
    <row r="62" spans="1:7" s="1" customFormat="1" ht="20.149999999999999" customHeight="1">
      <c r="A62" s="6" t="s">
        <v>112</v>
      </c>
      <c r="B62" s="7"/>
      <c r="C62" s="12">
        <v>286</v>
      </c>
      <c r="D62" s="72">
        <f t="shared" si="5"/>
        <v>9.578544061302674</v>
      </c>
      <c r="E62" s="12">
        <v>96740</v>
      </c>
      <c r="F62" s="72">
        <f t="shared" si="6"/>
        <v>0.58433321549626882</v>
      </c>
      <c r="G62" s="13"/>
    </row>
    <row r="63" spans="1:7" s="1" customFormat="1" ht="12.65" customHeight="1">
      <c r="A63" s="6" t="s">
        <v>44</v>
      </c>
      <c r="B63" s="7"/>
      <c r="C63" s="12">
        <v>351</v>
      </c>
      <c r="D63" s="72">
        <f t="shared" si="5"/>
        <v>-23.362445414847166</v>
      </c>
      <c r="E63" s="12">
        <v>101862</v>
      </c>
      <c r="F63" s="72">
        <f t="shared" si="6"/>
        <v>3.0064011164032456</v>
      </c>
      <c r="G63" s="13"/>
    </row>
    <row r="64" spans="1:7" s="1" customFormat="1" ht="12.65" customHeight="1">
      <c r="A64" s="6" t="s">
        <v>4</v>
      </c>
      <c r="B64" s="7"/>
      <c r="C64" s="14">
        <v>414</v>
      </c>
      <c r="D64" s="72">
        <f t="shared" si="5"/>
        <v>24.69879518072289</v>
      </c>
      <c r="E64" s="12">
        <v>109184</v>
      </c>
      <c r="F64" s="72">
        <f t="shared" si="6"/>
        <v>2.4413127920286826</v>
      </c>
      <c r="G64" s="13"/>
    </row>
    <row r="65" spans="1:7" s="1" customFormat="1" ht="12.65" customHeight="1">
      <c r="A65" s="6" t="s">
        <v>5</v>
      </c>
      <c r="B65" s="7"/>
      <c r="C65" s="12">
        <v>351</v>
      </c>
      <c r="D65" s="72">
        <f t="shared" si="5"/>
        <v>21.034482758620697</v>
      </c>
      <c r="E65" s="12">
        <v>115343</v>
      </c>
      <c r="F65" s="72">
        <f t="shared" si="6"/>
        <v>8.3419436042907247</v>
      </c>
      <c r="G65" s="13"/>
    </row>
    <row r="66" spans="1:7" s="1" customFormat="1" ht="12.65" customHeight="1">
      <c r="A66" s="6" t="s">
        <v>6</v>
      </c>
      <c r="B66" s="7"/>
      <c r="C66" s="12">
        <v>302</v>
      </c>
      <c r="D66" s="72">
        <f t="shared" si="5"/>
        <v>-16.574585635359117</v>
      </c>
      <c r="E66" s="12">
        <v>109199</v>
      </c>
      <c r="F66" s="72">
        <f t="shared" si="6"/>
        <v>6.98442245517783</v>
      </c>
      <c r="G66" s="13"/>
    </row>
    <row r="67" spans="1:7" s="1" customFormat="1" ht="12.65" customHeight="1">
      <c r="A67" s="6" t="s">
        <v>7</v>
      </c>
      <c r="B67" s="7"/>
      <c r="C67" s="12">
        <v>204</v>
      </c>
      <c r="D67" s="72">
        <f t="shared" si="5"/>
        <v>-42.372881355932201</v>
      </c>
      <c r="E67" s="12">
        <v>108086</v>
      </c>
      <c r="F67" s="72">
        <f t="shared" si="6"/>
        <v>-0.18008699587185317</v>
      </c>
      <c r="G67" s="13"/>
    </row>
    <row r="68" spans="1:7" s="1" customFormat="1" ht="12.65" customHeight="1">
      <c r="A68" s="6" t="s">
        <v>45</v>
      </c>
      <c r="B68" s="7"/>
      <c r="C68" s="14">
        <v>441</v>
      </c>
      <c r="D68" s="72">
        <f t="shared" si="5"/>
        <v>43.648208469055369</v>
      </c>
      <c r="E68" s="12">
        <v>115769</v>
      </c>
      <c r="F68" s="72">
        <f t="shared" si="6"/>
        <v>9.0668425267323105</v>
      </c>
      <c r="G68" s="13"/>
    </row>
    <row r="69" spans="1:7" s="1" customFormat="1" ht="12.65" customHeight="1">
      <c r="A69" s="6" t="s">
        <v>8</v>
      </c>
      <c r="B69" s="7"/>
      <c r="C69" s="12">
        <v>325</v>
      </c>
      <c r="D69" s="72">
        <f t="shared" si="5"/>
        <v>-10.468319559228645</v>
      </c>
      <c r="E69" s="12">
        <v>110986</v>
      </c>
      <c r="F69" s="72">
        <f t="shared" si="6"/>
        <v>12.606406185002172</v>
      </c>
      <c r="G69" s="13"/>
    </row>
    <row r="70" spans="1:7" s="1" customFormat="1" ht="12.65" customHeight="1">
      <c r="A70" s="6" t="s">
        <v>9</v>
      </c>
      <c r="B70" s="7"/>
      <c r="C70" s="12">
        <v>305</v>
      </c>
      <c r="D70" s="72">
        <f t="shared" ref="D70:D92" si="7">(C70/C58-1)*100</f>
        <v>0.32894736842106198</v>
      </c>
      <c r="E70" s="12">
        <v>97932</v>
      </c>
      <c r="F70" s="72">
        <f t="shared" si="6"/>
        <v>-0.92767756881708685</v>
      </c>
      <c r="G70" s="13"/>
    </row>
    <row r="71" spans="1:7" s="1" customFormat="1" ht="12.65" customHeight="1">
      <c r="A71" s="6" t="s">
        <v>91</v>
      </c>
      <c r="B71" s="8"/>
      <c r="C71" s="13">
        <v>256</v>
      </c>
      <c r="D71" s="72">
        <f t="shared" si="7"/>
        <v>-23.123123123123122</v>
      </c>
      <c r="E71" s="13">
        <v>92899</v>
      </c>
      <c r="F71" s="72">
        <f t="shared" si="6"/>
        <v>-2.1539012470508934</v>
      </c>
      <c r="G71" s="13"/>
    </row>
    <row r="72" spans="1:7" s="1" customFormat="1" ht="12.65" customHeight="1">
      <c r="A72" s="6" t="s">
        <v>0</v>
      </c>
      <c r="B72" s="8"/>
      <c r="C72" s="13">
        <v>326</v>
      </c>
      <c r="D72" s="72">
        <f t="shared" si="7"/>
        <v>9.7643097643097754</v>
      </c>
      <c r="E72" s="13">
        <v>96995</v>
      </c>
      <c r="F72" s="72">
        <f t="shared" si="6"/>
        <v>13.726432792420983</v>
      </c>
      <c r="G72" s="13"/>
    </row>
    <row r="73" spans="1:7" s="1" customFormat="1" ht="12.65" customHeight="1">
      <c r="A73" s="6" t="s">
        <v>1</v>
      </c>
      <c r="B73" s="8"/>
      <c r="C73" s="13">
        <v>559</v>
      </c>
      <c r="D73" s="72">
        <f t="shared" si="7"/>
        <v>147.34513274336285</v>
      </c>
      <c r="E73" s="13">
        <v>94318</v>
      </c>
      <c r="F73" s="72">
        <f t="shared" si="6"/>
        <v>3.8870347729350385</v>
      </c>
      <c r="G73" s="13"/>
    </row>
    <row r="74" spans="1:7" s="1" customFormat="1" ht="20.149999999999999" customHeight="1">
      <c r="A74" s="6" t="s">
        <v>113</v>
      </c>
      <c r="B74" s="8"/>
      <c r="C74" s="12">
        <v>338</v>
      </c>
      <c r="D74" s="72">
        <f t="shared" si="7"/>
        <v>18.181818181818187</v>
      </c>
      <c r="E74" s="12">
        <v>111260</v>
      </c>
      <c r="F74" s="72">
        <f t="shared" si="6"/>
        <v>15.009303287161458</v>
      </c>
      <c r="G74" s="13"/>
    </row>
    <row r="75" spans="1:7" s="1" customFormat="1" ht="12.65" customHeight="1">
      <c r="A75" s="6" t="s">
        <v>3</v>
      </c>
      <c r="B75" s="8"/>
      <c r="C75" s="12">
        <v>461</v>
      </c>
      <c r="D75" s="72">
        <f t="shared" si="7"/>
        <v>31.33903133903133</v>
      </c>
      <c r="E75" s="12">
        <v>108652</v>
      </c>
      <c r="F75" s="72">
        <f t="shared" si="6"/>
        <v>6.6658812903732434</v>
      </c>
      <c r="G75" s="13"/>
    </row>
    <row r="76" spans="1:7" s="1" customFormat="1" ht="12.65" customHeight="1">
      <c r="A76" s="6" t="s">
        <v>4</v>
      </c>
      <c r="B76" s="8"/>
      <c r="C76" s="14">
        <v>435</v>
      </c>
      <c r="D76" s="72">
        <f t="shared" si="7"/>
        <v>5.0724637681159424</v>
      </c>
      <c r="E76" s="12">
        <v>114331</v>
      </c>
      <c r="F76" s="72">
        <f t="shared" si="6"/>
        <v>4.7140606682297692</v>
      </c>
      <c r="G76" s="13"/>
    </row>
    <row r="77" spans="1:7" s="1" customFormat="1" ht="12.65" customHeight="1">
      <c r="A77" s="6" t="s">
        <v>5</v>
      </c>
      <c r="B77" s="8"/>
      <c r="C77" s="12">
        <v>440</v>
      </c>
      <c r="D77" s="72">
        <f t="shared" si="7"/>
        <v>25.356125356125347</v>
      </c>
      <c r="E77" s="12">
        <v>106649</v>
      </c>
      <c r="F77" s="72">
        <f t="shared" si="6"/>
        <v>-7.5375185316837623</v>
      </c>
      <c r="G77" s="13"/>
    </row>
    <row r="78" spans="1:7" s="1" customFormat="1" ht="12.65" customHeight="1">
      <c r="A78" s="6" t="s">
        <v>6</v>
      </c>
      <c r="B78" s="8"/>
      <c r="C78" s="12">
        <v>533</v>
      </c>
      <c r="D78" s="72">
        <f t="shared" si="7"/>
        <v>76.490066225165563</v>
      </c>
      <c r="E78" s="12">
        <v>111187</v>
      </c>
      <c r="F78" s="72">
        <f t="shared" si="6"/>
        <v>1.820529492028311</v>
      </c>
      <c r="G78" s="13"/>
    </row>
    <row r="79" spans="1:7" s="1" customFormat="1" ht="12.65" customHeight="1">
      <c r="A79" s="6" t="s">
        <v>7</v>
      </c>
      <c r="B79" s="8"/>
      <c r="C79" s="12">
        <v>279</v>
      </c>
      <c r="D79" s="72">
        <f t="shared" si="7"/>
        <v>36.764705882352942</v>
      </c>
      <c r="E79" s="12">
        <v>112442</v>
      </c>
      <c r="F79" s="72">
        <f t="shared" si="6"/>
        <v>4.0301241603907911</v>
      </c>
      <c r="G79" s="13"/>
    </row>
    <row r="80" spans="1:7" s="1" customFormat="1" ht="12.65" customHeight="1">
      <c r="A80" s="6" t="s">
        <v>10</v>
      </c>
      <c r="B80" s="8"/>
      <c r="C80" s="14">
        <v>460</v>
      </c>
      <c r="D80" s="72">
        <f t="shared" si="7"/>
        <v>4.3083900226757343</v>
      </c>
      <c r="E80" s="12">
        <v>118360</v>
      </c>
      <c r="F80" s="72">
        <f t="shared" si="6"/>
        <v>2.2380775509851514</v>
      </c>
      <c r="G80" s="13"/>
    </row>
    <row r="81" spans="1:7" s="1" customFormat="1" ht="12.65" customHeight="1">
      <c r="A81" s="6" t="s">
        <v>8</v>
      </c>
      <c r="B81" s="8"/>
      <c r="C81" s="12">
        <v>745</v>
      </c>
      <c r="D81" s="72">
        <f t="shared" si="7"/>
        <v>129.23076923076923</v>
      </c>
      <c r="E81" s="12">
        <v>115392</v>
      </c>
      <c r="F81" s="72">
        <f t="shared" si="6"/>
        <v>3.9698700737029968</v>
      </c>
      <c r="G81" s="13"/>
    </row>
    <row r="82" spans="1:7" s="1" customFormat="1" ht="12.65" customHeight="1">
      <c r="A82" s="6" t="s">
        <v>9</v>
      </c>
      <c r="B82" s="8"/>
      <c r="C82" s="12">
        <v>425</v>
      </c>
      <c r="D82" s="72">
        <f t="shared" si="7"/>
        <v>39.344262295081968</v>
      </c>
      <c r="E82" s="12">
        <v>107906</v>
      </c>
      <c r="F82" s="72">
        <f t="shared" si="6"/>
        <v>10.184617898133407</v>
      </c>
      <c r="G82" s="13"/>
    </row>
    <row r="83" spans="1:7" s="1" customFormat="1" ht="12.65" customHeight="1">
      <c r="A83" s="6" t="s">
        <v>96</v>
      </c>
      <c r="B83" s="8"/>
      <c r="C83" s="13">
        <v>299</v>
      </c>
      <c r="D83" s="72">
        <f t="shared" si="7"/>
        <v>16.796875</v>
      </c>
      <c r="E83" s="13">
        <v>92219</v>
      </c>
      <c r="F83" s="72">
        <f t="shared" si="6"/>
        <v>-0.73197773926522158</v>
      </c>
      <c r="G83" s="13"/>
    </row>
    <row r="84" spans="1:7" s="1" customFormat="1" ht="12.65" customHeight="1">
      <c r="A84" s="6" t="s">
        <v>0</v>
      </c>
      <c r="B84" s="8"/>
      <c r="C84" s="13">
        <v>392</v>
      </c>
      <c r="D84" s="72">
        <f t="shared" si="7"/>
        <v>20.24539877300613</v>
      </c>
      <c r="E84" s="13">
        <v>87360</v>
      </c>
      <c r="F84" s="72">
        <f t="shared" si="6"/>
        <v>-9.9335017268931338</v>
      </c>
      <c r="G84" s="13"/>
    </row>
    <row r="85" spans="1:7" s="1" customFormat="1" ht="12.65" customHeight="1">
      <c r="A85" s="6" t="s">
        <v>1</v>
      </c>
      <c r="B85" s="8"/>
      <c r="C85" s="13">
        <v>314</v>
      </c>
      <c r="D85" s="72">
        <f t="shared" si="7"/>
        <v>-43.828264758497312</v>
      </c>
      <c r="E85" s="13">
        <v>99488</v>
      </c>
      <c r="F85" s="72">
        <f t="shared" si="6"/>
        <v>5.4814563497953772</v>
      </c>
      <c r="G85" s="13"/>
    </row>
    <row r="86" spans="1:7" s="1" customFormat="1" ht="20.149999999999999" customHeight="1">
      <c r="A86" s="6" t="s">
        <v>156</v>
      </c>
      <c r="B86" s="8"/>
      <c r="C86" s="12">
        <v>407</v>
      </c>
      <c r="D86" s="72">
        <f t="shared" si="7"/>
        <v>20.414201183431956</v>
      </c>
      <c r="E86" s="12">
        <v>107255</v>
      </c>
      <c r="F86" s="72">
        <f t="shared" ref="F86:F92" si="8">(E86/E74-1)*100</f>
        <v>-3.5996764335790021</v>
      </c>
      <c r="G86" s="13"/>
    </row>
    <row r="87" spans="1:7" s="1" customFormat="1" ht="12.65" customHeight="1">
      <c r="A87" s="6" t="s">
        <v>3</v>
      </c>
      <c r="B87" s="8"/>
      <c r="C87" s="12">
        <v>540</v>
      </c>
      <c r="D87" s="72">
        <f t="shared" si="7"/>
        <v>17.136659436008685</v>
      </c>
      <c r="E87" s="12">
        <v>97076</v>
      </c>
      <c r="F87" s="72">
        <f t="shared" si="8"/>
        <v>-10.654198726208442</v>
      </c>
      <c r="G87" s="13"/>
    </row>
    <row r="88" spans="1:7" s="1" customFormat="1" ht="12.65" customHeight="1">
      <c r="A88" s="6" t="s">
        <v>4</v>
      </c>
      <c r="B88" s="8"/>
      <c r="C88" s="14">
        <v>599</v>
      </c>
      <c r="D88" s="72">
        <f t="shared" si="7"/>
        <v>37.701149425287348</v>
      </c>
      <c r="E88" s="12">
        <v>121149</v>
      </c>
      <c r="F88" s="72">
        <f t="shared" si="8"/>
        <v>5.9633870078981133</v>
      </c>
      <c r="G88" s="13"/>
    </row>
    <row r="89" spans="1:7" s="1" customFormat="1" ht="12.65" customHeight="1">
      <c r="A89" s="6" t="s">
        <v>5</v>
      </c>
      <c r="B89" s="8"/>
      <c r="C89" s="12">
        <v>288</v>
      </c>
      <c r="D89" s="72">
        <f t="shared" si="7"/>
        <v>-34.545454545454547</v>
      </c>
      <c r="E89" s="12">
        <v>81714</v>
      </c>
      <c r="F89" s="72">
        <f t="shared" si="8"/>
        <v>-23.380434884527745</v>
      </c>
      <c r="G89" s="13"/>
    </row>
    <row r="90" spans="1:7" s="1" customFormat="1" ht="12.65" customHeight="1">
      <c r="A90" s="6" t="s">
        <v>6</v>
      </c>
      <c r="B90" s="8"/>
      <c r="C90" s="12">
        <v>295</v>
      </c>
      <c r="D90" s="72">
        <f t="shared" si="7"/>
        <v>-44.652908067542221</v>
      </c>
      <c r="E90" s="12">
        <v>63076</v>
      </c>
      <c r="F90" s="72">
        <f t="shared" si="8"/>
        <v>-43.270346353440601</v>
      </c>
      <c r="G90" s="13"/>
    </row>
    <row r="91" spans="1:7" s="1" customFormat="1" ht="12.65" customHeight="1">
      <c r="A91" s="6" t="s">
        <v>7</v>
      </c>
      <c r="B91" s="8"/>
      <c r="C91" s="12">
        <v>332</v>
      </c>
      <c r="D91" s="72">
        <f t="shared" si="7"/>
        <v>18.99641577060931</v>
      </c>
      <c r="E91" s="12">
        <v>63018</v>
      </c>
      <c r="F91" s="72">
        <f t="shared" si="8"/>
        <v>-43.95510574340549</v>
      </c>
      <c r="G91" s="13"/>
    </row>
    <row r="92" spans="1:7" s="1" customFormat="1" ht="12.65" customHeight="1">
      <c r="A92" s="6" t="s">
        <v>10</v>
      </c>
      <c r="B92" s="8"/>
      <c r="C92" s="14">
        <v>429</v>
      </c>
      <c r="D92" s="72">
        <f t="shared" si="7"/>
        <v>-6.7391304347826146</v>
      </c>
      <c r="E92" s="12">
        <v>76926</v>
      </c>
      <c r="F92" s="72">
        <f t="shared" si="8"/>
        <v>-35.006759040216281</v>
      </c>
      <c r="G92" s="13"/>
    </row>
    <row r="93" spans="1:7" s="1" customFormat="1" ht="12.65" customHeight="1">
      <c r="A93" s="6" t="s">
        <v>8</v>
      </c>
      <c r="B93" s="8"/>
      <c r="C93" s="14">
        <v>398</v>
      </c>
      <c r="D93" s="72">
        <f t="shared" ref="D93:D98" si="9">(C93/C81-1)*100</f>
        <v>-46.577181208053688</v>
      </c>
      <c r="E93" s="12">
        <v>84252</v>
      </c>
      <c r="F93" s="72">
        <f t="shared" ref="F93:F98" si="10">(E93/E81-1)*100</f>
        <v>-26.986272878535779</v>
      </c>
      <c r="G93" s="13"/>
    </row>
    <row r="94" spans="1:7" s="1" customFormat="1" ht="12.65" customHeight="1">
      <c r="A94" s="6" t="s">
        <v>9</v>
      </c>
      <c r="B94" s="8"/>
      <c r="C94" s="14">
        <v>329</v>
      </c>
      <c r="D94" s="72">
        <f t="shared" si="9"/>
        <v>-22.588235294117641</v>
      </c>
      <c r="E94" s="12">
        <v>87214</v>
      </c>
      <c r="F94" s="72">
        <f t="shared" si="10"/>
        <v>-19.17594943747336</v>
      </c>
      <c r="G94" s="13"/>
    </row>
    <row r="95" spans="1:7" s="1" customFormat="1" ht="12.65" customHeight="1">
      <c r="A95" s="6" t="s">
        <v>157</v>
      </c>
      <c r="B95" s="8"/>
      <c r="C95" s="14">
        <v>298</v>
      </c>
      <c r="D95" s="72">
        <f t="shared" si="9"/>
        <v>-0.33444816053511683</v>
      </c>
      <c r="E95" s="12">
        <v>86971</v>
      </c>
      <c r="F95" s="72">
        <f t="shared" si="10"/>
        <v>-5.6908012448627758</v>
      </c>
      <c r="G95" s="13"/>
    </row>
    <row r="96" spans="1:7" s="1" customFormat="1" ht="12.65" customHeight="1">
      <c r="A96" s="6" t="s">
        <v>0</v>
      </c>
      <c r="B96" s="8"/>
      <c r="C96" s="13">
        <v>295</v>
      </c>
      <c r="D96" s="72">
        <f t="shared" si="9"/>
        <v>-24.744897959183675</v>
      </c>
      <c r="E96" s="12">
        <v>82962</v>
      </c>
      <c r="F96" s="72">
        <f t="shared" si="10"/>
        <v>-5.0343406593406641</v>
      </c>
      <c r="G96" s="13"/>
    </row>
    <row r="97" spans="1:7" s="1" customFormat="1" ht="12.65" customHeight="1">
      <c r="A97" s="6" t="s">
        <v>1</v>
      </c>
      <c r="B97" s="8"/>
      <c r="C97" s="13">
        <v>431</v>
      </c>
      <c r="D97" s="72">
        <f t="shared" si="9"/>
        <v>37.261146496815286</v>
      </c>
      <c r="E97" s="13">
        <v>83991</v>
      </c>
      <c r="F97" s="72">
        <f t="shared" si="10"/>
        <v>-15.576752975233198</v>
      </c>
      <c r="G97" s="13"/>
    </row>
    <row r="98" spans="1:7" s="1" customFormat="1" ht="19.5" customHeight="1">
      <c r="A98" s="6" t="s">
        <v>169</v>
      </c>
      <c r="B98" s="8"/>
      <c r="C98" s="13">
        <v>285</v>
      </c>
      <c r="D98" s="72">
        <f t="shared" si="9"/>
        <v>-29.975429975429979</v>
      </c>
      <c r="E98" s="13">
        <v>97930</v>
      </c>
      <c r="F98" s="72">
        <f t="shared" si="10"/>
        <v>-8.6942333690737001</v>
      </c>
      <c r="G98" s="13"/>
    </row>
    <row r="99" spans="1:7" s="1" customFormat="1" ht="12.65" customHeight="1">
      <c r="A99" s="6" t="s">
        <v>3</v>
      </c>
      <c r="B99" s="8"/>
      <c r="C99" s="13">
        <v>411</v>
      </c>
      <c r="D99" s="72">
        <f t="shared" ref="D99:D104" si="11">(C99/C87-1)*100</f>
        <v>-23.888888888888893</v>
      </c>
      <c r="E99" s="13">
        <v>90804</v>
      </c>
      <c r="F99" s="72">
        <f t="shared" ref="F99:F104" si="12">(E99/E87-1)*100</f>
        <v>-6.4609172194981301</v>
      </c>
      <c r="G99" s="13"/>
    </row>
    <row r="100" spans="1:7" s="1" customFormat="1" ht="12.65" customHeight="1">
      <c r="A100" s="6" t="s">
        <v>4</v>
      </c>
      <c r="B100" s="8"/>
      <c r="C100" s="13">
        <v>448</v>
      </c>
      <c r="D100" s="72">
        <f t="shared" si="11"/>
        <v>-25.208681135225376</v>
      </c>
      <c r="E100" s="13">
        <v>100929</v>
      </c>
      <c r="F100" s="72">
        <f t="shared" si="12"/>
        <v>-16.6901914171805</v>
      </c>
      <c r="G100" s="13"/>
    </row>
    <row r="101" spans="1:7" s="1" customFormat="1" ht="12.65" customHeight="1">
      <c r="A101" s="6" t="s">
        <v>5</v>
      </c>
      <c r="B101" s="8"/>
      <c r="C101" s="13">
        <v>472</v>
      </c>
      <c r="D101" s="72">
        <f t="shared" si="11"/>
        <v>63.888888888888886</v>
      </c>
      <c r="E101" s="13">
        <v>97212</v>
      </c>
      <c r="F101" s="72">
        <f t="shared" si="12"/>
        <v>18.96615023129451</v>
      </c>
      <c r="G101" s="13"/>
    </row>
    <row r="102" spans="1:7" s="1" customFormat="1" ht="12.65" customHeight="1">
      <c r="A102" s="6" t="s">
        <v>6</v>
      </c>
      <c r="B102" s="8"/>
      <c r="C102" s="13">
        <v>423</v>
      </c>
      <c r="D102" s="72">
        <f t="shared" si="11"/>
        <v>43.389830508474581</v>
      </c>
      <c r="E102" s="13">
        <v>96905</v>
      </c>
      <c r="F102" s="72">
        <f t="shared" si="12"/>
        <v>53.632126323799852</v>
      </c>
      <c r="G102" s="13"/>
    </row>
    <row r="103" spans="1:7" s="1" customFormat="1" ht="12.65" customHeight="1">
      <c r="A103" s="6" t="s">
        <v>7</v>
      </c>
      <c r="B103" s="8"/>
      <c r="C103" s="13">
        <v>463</v>
      </c>
      <c r="D103" s="72">
        <f t="shared" si="11"/>
        <v>39.457831325301207</v>
      </c>
      <c r="E103" s="13">
        <v>97184</v>
      </c>
      <c r="F103" s="72">
        <f t="shared" si="12"/>
        <v>54.216255672982314</v>
      </c>
      <c r="G103" s="13"/>
    </row>
    <row r="104" spans="1:7" s="1" customFormat="1" ht="12.65" customHeight="1">
      <c r="A104" s="6" t="s">
        <v>10</v>
      </c>
      <c r="B104" s="8"/>
      <c r="C104" s="13">
        <v>363</v>
      </c>
      <c r="D104" s="72">
        <f t="shared" si="11"/>
        <v>-15.384615384615385</v>
      </c>
      <c r="E104" s="13">
        <v>92123</v>
      </c>
      <c r="F104" s="72">
        <f t="shared" si="12"/>
        <v>19.755349296726731</v>
      </c>
      <c r="G104" s="13"/>
    </row>
    <row r="105" spans="1:7" s="1" customFormat="1" ht="12.65" customHeight="1">
      <c r="A105" s="6" t="s">
        <v>8</v>
      </c>
      <c r="B105" s="8"/>
      <c r="C105" s="13">
        <v>337</v>
      </c>
      <c r="D105" s="72">
        <f t="shared" ref="D105:D112" si="13">(C105/C93-1)*100</f>
        <v>-15.326633165829151</v>
      </c>
      <c r="E105" s="13">
        <v>84277</v>
      </c>
      <c r="F105" s="72">
        <f t="shared" ref="F105:F112" si="14">(E105/E93-1)*100</f>
        <v>2.9672886103604412E-2</v>
      </c>
      <c r="G105" s="13"/>
    </row>
    <row r="106" spans="1:7" s="1" customFormat="1" ht="12.65" customHeight="1">
      <c r="A106" s="6" t="s">
        <v>9</v>
      </c>
      <c r="B106" s="8"/>
      <c r="C106" s="13">
        <v>340</v>
      </c>
      <c r="D106" s="72">
        <f t="shared" si="13"/>
        <v>3.3434650455927084</v>
      </c>
      <c r="E106" s="13">
        <v>82197</v>
      </c>
      <c r="F106" s="72">
        <f t="shared" si="14"/>
        <v>-5.7525167977618308</v>
      </c>
      <c r="G106" s="13"/>
    </row>
    <row r="107" spans="1:7" s="1" customFormat="1" ht="12.65" customHeight="1">
      <c r="A107" s="6" t="s">
        <v>180</v>
      </c>
      <c r="B107" s="8"/>
      <c r="C107" s="43">
        <v>341</v>
      </c>
      <c r="D107" s="96">
        <f t="shared" si="13"/>
        <v>14.429530201342278</v>
      </c>
      <c r="E107" s="13">
        <v>70688</v>
      </c>
      <c r="F107" s="72">
        <f t="shared" si="14"/>
        <v>-18.72233273160019</v>
      </c>
      <c r="G107" s="13"/>
    </row>
    <row r="108" spans="1:7" s="1" customFormat="1" ht="12.65" customHeight="1">
      <c r="A108" s="6" t="s">
        <v>0</v>
      </c>
      <c r="B108" s="8"/>
      <c r="C108" s="13">
        <v>421</v>
      </c>
      <c r="D108" s="96">
        <f t="shared" si="13"/>
        <v>42.711864406779654</v>
      </c>
      <c r="E108" s="13">
        <v>62303</v>
      </c>
      <c r="F108" s="72">
        <f t="shared" si="14"/>
        <v>-24.901762252597571</v>
      </c>
      <c r="G108" s="13"/>
    </row>
    <row r="109" spans="1:7" s="1" customFormat="1" ht="12.65" customHeight="1">
      <c r="A109" s="6" t="s">
        <v>1</v>
      </c>
      <c r="B109" s="8"/>
      <c r="C109" s="13">
        <v>301</v>
      </c>
      <c r="D109" s="96">
        <f t="shared" si="13"/>
        <v>-30.162412993039446</v>
      </c>
      <c r="E109" s="13">
        <v>66628</v>
      </c>
      <c r="F109" s="72">
        <f t="shared" si="14"/>
        <v>-20.672453000916768</v>
      </c>
      <c r="G109" s="13"/>
    </row>
    <row r="110" spans="1:7" s="1" customFormat="1" ht="19.5" customHeight="1">
      <c r="A110" s="6" t="s">
        <v>209</v>
      </c>
      <c r="B110" s="8"/>
      <c r="C110" s="13">
        <v>276</v>
      </c>
      <c r="D110" s="96">
        <f t="shared" si="13"/>
        <v>-3.157894736842104</v>
      </c>
      <c r="E110" s="13">
        <v>66198</v>
      </c>
      <c r="F110" s="72">
        <f t="shared" si="14"/>
        <v>-32.402736648626572</v>
      </c>
      <c r="G110" s="13"/>
    </row>
    <row r="111" spans="1:7" s="1" customFormat="1" ht="12.65" customHeight="1">
      <c r="A111" s="6" t="s">
        <v>3</v>
      </c>
      <c r="B111" s="8"/>
      <c r="C111" s="13">
        <v>374</v>
      </c>
      <c r="D111" s="96">
        <f t="shared" si="13"/>
        <v>-9.002433090024331</v>
      </c>
      <c r="E111" s="13">
        <v>62805</v>
      </c>
      <c r="F111" s="72">
        <f t="shared" si="14"/>
        <v>-30.834544733712164</v>
      </c>
      <c r="G111" s="13"/>
    </row>
    <row r="112" spans="1:7" s="1" customFormat="1" ht="12.65" customHeight="1">
      <c r="A112" s="6" t="s">
        <v>4</v>
      </c>
      <c r="B112" s="8"/>
      <c r="C112" s="13">
        <v>450</v>
      </c>
      <c r="D112" s="96">
        <f t="shared" si="13"/>
        <v>0.44642857142858094</v>
      </c>
      <c r="E112" s="13">
        <v>68268</v>
      </c>
      <c r="F112" s="72">
        <f t="shared" si="14"/>
        <v>-32.360372142793445</v>
      </c>
      <c r="G112" s="13"/>
    </row>
    <row r="113" spans="1:11" s="1" customFormat="1" ht="12.65" customHeight="1">
      <c r="A113" s="6" t="s">
        <v>5</v>
      </c>
      <c r="B113" s="8"/>
      <c r="C113" s="13">
        <v>369</v>
      </c>
      <c r="D113" s="96">
        <f t="shared" ref="D113:D118" si="15">(C113/C101-1)*100</f>
        <v>-21.822033898305083</v>
      </c>
      <c r="E113" s="13">
        <v>65974</v>
      </c>
      <c r="F113" s="72">
        <f t="shared" ref="F113:F118" si="16">(E113/E101-1)*100</f>
        <v>-32.133892935028598</v>
      </c>
      <c r="G113" s="13"/>
    </row>
    <row r="114" spans="1:11" s="1" customFormat="1" ht="12.65" customHeight="1">
      <c r="A114" s="6" t="s">
        <v>6</v>
      </c>
      <c r="B114" s="8"/>
      <c r="C114" s="13">
        <v>348</v>
      </c>
      <c r="D114" s="96">
        <f t="shared" si="15"/>
        <v>-17.730496453900713</v>
      </c>
      <c r="E114" s="13">
        <v>59749</v>
      </c>
      <c r="F114" s="72">
        <f t="shared" si="16"/>
        <v>-38.34270677467623</v>
      </c>
      <c r="G114" s="13"/>
    </row>
    <row r="115" spans="1:11" s="1" customFormat="1" ht="12.65" customHeight="1">
      <c r="A115" s="6" t="s">
        <v>7</v>
      </c>
      <c r="B115" s="8"/>
      <c r="C115" s="13">
        <v>343</v>
      </c>
      <c r="D115" s="96">
        <f t="shared" si="15"/>
        <v>-25.917926565874726</v>
      </c>
      <c r="E115" s="13">
        <v>61181</v>
      </c>
      <c r="F115" s="72">
        <f t="shared" si="16"/>
        <v>-37.046221600263415</v>
      </c>
      <c r="G115" s="13"/>
    </row>
    <row r="116" spans="1:11" s="1" customFormat="1" ht="12.65" customHeight="1">
      <c r="A116" s="6" t="s">
        <v>10</v>
      </c>
      <c r="B116" s="8"/>
      <c r="C116" s="13">
        <v>339</v>
      </c>
      <c r="D116" s="96">
        <f t="shared" si="15"/>
        <v>-6.6115702479338845</v>
      </c>
      <c r="E116" s="13">
        <v>67120</v>
      </c>
      <c r="F116" s="72">
        <f t="shared" si="16"/>
        <v>-27.140887726192155</v>
      </c>
      <c r="G116" s="13"/>
    </row>
    <row r="117" spans="1:11" s="1" customFormat="1" ht="12.65" customHeight="1">
      <c r="A117" s="6" t="s">
        <v>8</v>
      </c>
      <c r="B117" s="8"/>
      <c r="C117" s="13">
        <v>354</v>
      </c>
      <c r="D117" s="96">
        <f t="shared" si="15"/>
        <v>5.0445103857566842</v>
      </c>
      <c r="E117" s="13">
        <v>68198</v>
      </c>
      <c r="F117" s="72">
        <f t="shared" si="16"/>
        <v>-19.078752209974247</v>
      </c>
      <c r="G117" s="13"/>
    </row>
    <row r="118" spans="1:11" s="1" customFormat="1" ht="12.65" customHeight="1">
      <c r="A118" s="6" t="s">
        <v>9</v>
      </c>
      <c r="B118" s="8"/>
      <c r="C118" s="43">
        <v>397</v>
      </c>
      <c r="D118" s="96">
        <f t="shared" si="15"/>
        <v>16.764705882352949</v>
      </c>
      <c r="E118" s="13">
        <v>69298</v>
      </c>
      <c r="F118" s="72">
        <f t="shared" si="16"/>
        <v>-15.69278684136891</v>
      </c>
      <c r="G118" s="13"/>
    </row>
    <row r="119" spans="1:11" s="1" customFormat="1" ht="12.65" customHeight="1">
      <c r="A119" s="6" t="s">
        <v>211</v>
      </c>
      <c r="B119" s="8"/>
      <c r="C119" s="13">
        <v>458</v>
      </c>
      <c r="D119" s="96">
        <f t="shared" ref="D119:D128" si="17">(C119/C107-1)*100</f>
        <v>34.310850439882692</v>
      </c>
      <c r="E119" s="13">
        <v>64951</v>
      </c>
      <c r="F119" s="72">
        <f t="shared" ref="F119:F128" si="18">(E119/E107-1)*100</f>
        <v>-8.1159461294703519</v>
      </c>
      <c r="G119" s="13"/>
    </row>
    <row r="120" spans="1:11" s="1" customFormat="1" ht="12.65" customHeight="1">
      <c r="A120" s="6" t="s">
        <v>0</v>
      </c>
      <c r="B120" s="8"/>
      <c r="C120" s="13">
        <v>216</v>
      </c>
      <c r="D120" s="96">
        <f t="shared" si="17"/>
        <v>-48.693586698337285</v>
      </c>
      <c r="E120" s="13">
        <v>56527</v>
      </c>
      <c r="F120" s="72">
        <f t="shared" si="18"/>
        <v>-9.2708216297770605</v>
      </c>
      <c r="G120" s="13"/>
    </row>
    <row r="121" spans="1:11" s="1" customFormat="1" ht="12.65" customHeight="1">
      <c r="A121" s="6" t="s">
        <v>1</v>
      </c>
      <c r="B121" s="8"/>
      <c r="C121" s="13">
        <v>321</v>
      </c>
      <c r="D121" s="96">
        <f t="shared" si="17"/>
        <v>6.6445182724252483</v>
      </c>
      <c r="E121" s="13">
        <v>65008</v>
      </c>
      <c r="F121" s="72">
        <f t="shared" si="18"/>
        <v>-2.4314102179263997</v>
      </c>
      <c r="G121" s="13"/>
    </row>
    <row r="122" spans="1:11" s="1" customFormat="1" ht="19.5" customHeight="1">
      <c r="A122" s="6" t="s">
        <v>216</v>
      </c>
      <c r="B122" s="8"/>
      <c r="C122" s="13">
        <v>217</v>
      </c>
      <c r="D122" s="96">
        <f t="shared" si="17"/>
        <v>-21.376811594202895</v>
      </c>
      <c r="E122" s="13">
        <v>66568</v>
      </c>
      <c r="F122" s="72">
        <f t="shared" si="18"/>
        <v>0.55892927278768934</v>
      </c>
      <c r="G122" s="13"/>
      <c r="J122" s="13"/>
      <c r="K122" s="13"/>
    </row>
    <row r="123" spans="1:11" s="1" customFormat="1" ht="12.65" customHeight="1">
      <c r="A123" s="6" t="s">
        <v>3</v>
      </c>
      <c r="B123" s="8"/>
      <c r="C123" s="13">
        <v>284</v>
      </c>
      <c r="D123" s="96">
        <f t="shared" si="17"/>
        <v>-24.064171122994647</v>
      </c>
      <c r="E123" s="13">
        <v>59911</v>
      </c>
      <c r="F123" s="72">
        <f t="shared" si="18"/>
        <v>-4.6079133826924634</v>
      </c>
      <c r="G123" s="13"/>
      <c r="J123" s="13"/>
      <c r="K123" s="13"/>
    </row>
    <row r="124" spans="1:11" s="1" customFormat="1" ht="12.65" customHeight="1">
      <c r="A124" s="6" t="s">
        <v>4</v>
      </c>
      <c r="B124" s="8"/>
      <c r="C124" s="13">
        <v>307</v>
      </c>
      <c r="D124" s="96">
        <f t="shared" si="17"/>
        <v>-31.777777777777782</v>
      </c>
      <c r="E124" s="13">
        <v>68688</v>
      </c>
      <c r="F124" s="72">
        <f t="shared" si="18"/>
        <v>0.61522235893829436</v>
      </c>
      <c r="G124" s="13"/>
      <c r="J124" s="13"/>
      <c r="K124" s="13"/>
    </row>
    <row r="125" spans="1:11" s="1" customFormat="1" ht="12.65" customHeight="1">
      <c r="A125" s="6" t="s">
        <v>5</v>
      </c>
      <c r="B125" s="8"/>
      <c r="C125" s="13">
        <v>553</v>
      </c>
      <c r="D125" s="96">
        <f t="shared" si="17"/>
        <v>49.864498644986455</v>
      </c>
      <c r="E125" s="13">
        <v>68785</v>
      </c>
      <c r="F125" s="72">
        <f t="shared" si="18"/>
        <v>4.260769394003705</v>
      </c>
      <c r="G125" s="13"/>
      <c r="J125" s="13"/>
      <c r="K125" s="13"/>
    </row>
    <row r="126" spans="1:11" s="1" customFormat="1" ht="12.65" customHeight="1">
      <c r="A126" s="6" t="s">
        <v>6</v>
      </c>
      <c r="B126" s="8"/>
      <c r="C126" s="13">
        <v>289</v>
      </c>
      <c r="D126" s="96">
        <f t="shared" si="17"/>
        <v>-16.954022988505745</v>
      </c>
      <c r="E126" s="13">
        <v>71972</v>
      </c>
      <c r="F126" s="72">
        <f t="shared" si="18"/>
        <v>20.457246146379028</v>
      </c>
      <c r="G126" s="13"/>
      <c r="J126" s="13"/>
      <c r="K126" s="13"/>
    </row>
    <row r="127" spans="1:11" s="1" customFormat="1" ht="12.65" customHeight="1">
      <c r="A127" s="6" t="s">
        <v>7</v>
      </c>
      <c r="B127" s="8"/>
      <c r="C127" s="13">
        <v>276</v>
      </c>
      <c r="D127" s="96">
        <f t="shared" si="17"/>
        <v>-19.533527696793008</v>
      </c>
      <c r="E127" s="13">
        <v>71998</v>
      </c>
      <c r="F127" s="72">
        <f t="shared" si="18"/>
        <v>17.680325591278347</v>
      </c>
      <c r="G127" s="13"/>
      <c r="J127" s="13"/>
      <c r="K127" s="13"/>
    </row>
    <row r="128" spans="1:11" s="1" customFormat="1" ht="12.65" customHeight="1">
      <c r="A128" s="6" t="s">
        <v>10</v>
      </c>
      <c r="B128" s="8"/>
      <c r="C128" s="13">
        <v>319</v>
      </c>
      <c r="D128" s="96">
        <f t="shared" si="17"/>
        <v>-5.8997050147492676</v>
      </c>
      <c r="E128" s="13">
        <v>71390</v>
      </c>
      <c r="F128" s="72">
        <f t="shared" si="18"/>
        <v>6.3617401668653262</v>
      </c>
      <c r="G128" s="13"/>
      <c r="J128" s="13"/>
      <c r="K128" s="13"/>
    </row>
    <row r="129" spans="1:11" s="1" customFormat="1" ht="12.65" customHeight="1">
      <c r="A129" s="6" t="s">
        <v>8</v>
      </c>
      <c r="B129" s="8"/>
      <c r="C129" s="13">
        <v>305</v>
      </c>
      <c r="D129" s="96">
        <f t="shared" ref="D129:D134" si="19">(C129/C117-1)*100</f>
        <v>-13.841807909604519</v>
      </c>
      <c r="E129" s="13">
        <v>72838</v>
      </c>
      <c r="F129" s="72">
        <f t="shared" ref="F129:F134" si="20">(E129/E117-1)*100</f>
        <v>6.8037185841226977</v>
      </c>
      <c r="G129" s="13"/>
      <c r="J129" s="13"/>
      <c r="K129" s="13"/>
    </row>
    <row r="130" spans="1:11" s="1" customFormat="1" ht="12.65" customHeight="1">
      <c r="A130" s="6" t="s">
        <v>9</v>
      </c>
      <c r="B130" s="8"/>
      <c r="C130" s="13">
        <v>508</v>
      </c>
      <c r="D130" s="96">
        <f t="shared" si="19"/>
        <v>27.959697732997491</v>
      </c>
      <c r="E130" s="13">
        <v>74517</v>
      </c>
      <c r="F130" s="72">
        <f t="shared" si="20"/>
        <v>7.5312418828826333</v>
      </c>
      <c r="G130" s="13"/>
      <c r="J130" s="13"/>
      <c r="K130" s="13"/>
    </row>
    <row r="131" spans="1:11" s="1" customFormat="1" ht="12.65" customHeight="1">
      <c r="A131" s="6" t="s">
        <v>218</v>
      </c>
      <c r="B131" s="8"/>
      <c r="C131" s="13">
        <v>246</v>
      </c>
      <c r="D131" s="96">
        <f t="shared" si="19"/>
        <v>-46.288209606986896</v>
      </c>
      <c r="E131" s="13">
        <v>66709</v>
      </c>
      <c r="F131" s="72">
        <f t="shared" si="20"/>
        <v>2.7066557866699537</v>
      </c>
      <c r="G131" s="13"/>
      <c r="J131" s="13"/>
      <c r="K131" s="13"/>
    </row>
    <row r="132" spans="1:11" s="1" customFormat="1" ht="12.65" customHeight="1">
      <c r="A132" s="6" t="s">
        <v>0</v>
      </c>
      <c r="B132" s="8"/>
      <c r="C132" s="13">
        <v>243</v>
      </c>
      <c r="D132" s="96">
        <f t="shared" si="19"/>
        <v>12.5</v>
      </c>
      <c r="E132" s="13">
        <v>62252</v>
      </c>
      <c r="F132" s="72">
        <f t="shared" si="20"/>
        <v>10.12790347975303</v>
      </c>
      <c r="G132" s="13"/>
      <c r="J132" s="13"/>
      <c r="K132" s="13"/>
    </row>
    <row r="133" spans="1:11" s="1" customFormat="1" ht="12.65" customHeight="1">
      <c r="A133" s="6" t="s">
        <v>1</v>
      </c>
      <c r="B133" s="8"/>
      <c r="C133" s="13">
        <v>232</v>
      </c>
      <c r="D133" s="96">
        <f t="shared" si="19"/>
        <v>-27.725856697819317</v>
      </c>
      <c r="E133" s="13">
        <v>63419</v>
      </c>
      <c r="F133" s="72">
        <f t="shared" si="20"/>
        <v>-2.4443145459020377</v>
      </c>
      <c r="G133" s="13"/>
      <c r="J133" s="13"/>
      <c r="K133" s="13"/>
    </row>
    <row r="134" spans="1:11" s="1" customFormat="1" ht="19.5" customHeight="1">
      <c r="A134" s="6" t="s">
        <v>229</v>
      </c>
      <c r="B134" s="26"/>
      <c r="C134" s="27">
        <v>131</v>
      </c>
      <c r="D134" s="96">
        <f t="shared" si="19"/>
        <v>-39.63133640552995</v>
      </c>
      <c r="E134" s="13">
        <v>66757</v>
      </c>
      <c r="F134" s="72">
        <f t="shared" si="20"/>
        <v>0.28392020189880185</v>
      </c>
      <c r="G134" s="13"/>
      <c r="J134" s="13"/>
      <c r="K134" s="13"/>
    </row>
    <row r="135" spans="1:11" s="1" customFormat="1" ht="12" customHeight="1">
      <c r="A135" s="6" t="s">
        <v>3</v>
      </c>
      <c r="B135" s="26"/>
      <c r="C135" s="27">
        <v>365</v>
      </c>
      <c r="D135" s="96">
        <f t="shared" ref="D135:D157" si="21">(C135/C123-1)*100</f>
        <v>28.521126760563376</v>
      </c>
      <c r="E135" s="13">
        <v>63726</v>
      </c>
      <c r="F135" s="72">
        <f t="shared" ref="F135:F157" si="22">(E135/E123-1)*100</f>
        <v>6.367778871993468</v>
      </c>
      <c r="G135" s="13"/>
      <c r="J135" s="13"/>
      <c r="K135" s="13"/>
    </row>
    <row r="136" spans="1:11" s="1" customFormat="1" ht="12" customHeight="1">
      <c r="A136" s="6" t="s">
        <v>4</v>
      </c>
      <c r="B136" s="26"/>
      <c r="C136" s="27">
        <v>281</v>
      </c>
      <c r="D136" s="96">
        <f t="shared" si="21"/>
        <v>-8.4690553745928376</v>
      </c>
      <c r="E136" s="13">
        <v>72687</v>
      </c>
      <c r="F136" s="72">
        <f t="shared" si="22"/>
        <v>5.8219776380153743</v>
      </c>
      <c r="G136" s="13"/>
      <c r="J136" s="13"/>
      <c r="K136" s="13"/>
    </row>
    <row r="137" spans="1:11" s="1" customFormat="1" ht="12" customHeight="1">
      <c r="A137" s="6" t="s">
        <v>5</v>
      </c>
      <c r="B137" s="26"/>
      <c r="C137" s="27">
        <v>318</v>
      </c>
      <c r="D137" s="96">
        <f t="shared" si="21"/>
        <v>-42.495479204339958</v>
      </c>
      <c r="E137" s="13">
        <v>83398</v>
      </c>
      <c r="F137" s="72">
        <f t="shared" si="22"/>
        <v>21.244457367158542</v>
      </c>
      <c r="G137" s="13"/>
      <c r="J137" s="13"/>
      <c r="K137" s="13"/>
    </row>
    <row r="138" spans="1:11" s="1" customFormat="1" ht="12" customHeight="1">
      <c r="A138" s="6" t="s">
        <v>6</v>
      </c>
      <c r="B138" s="26"/>
      <c r="C138" s="27">
        <v>467</v>
      </c>
      <c r="D138" s="96">
        <f t="shared" si="21"/>
        <v>61.591695501730115</v>
      </c>
      <c r="E138" s="13">
        <v>81986</v>
      </c>
      <c r="F138" s="72">
        <f t="shared" si="22"/>
        <v>13.91374423386873</v>
      </c>
      <c r="G138" s="13"/>
      <c r="J138" s="13"/>
      <c r="K138" s="13"/>
    </row>
    <row r="139" spans="1:11" s="1" customFormat="1" ht="12" customHeight="1">
      <c r="A139" s="6" t="s">
        <v>7</v>
      </c>
      <c r="B139" s="26"/>
      <c r="C139" s="27">
        <v>259</v>
      </c>
      <c r="D139" s="96">
        <f t="shared" si="21"/>
        <v>-6.1594202898550776</v>
      </c>
      <c r="E139" s="13">
        <v>64206</v>
      </c>
      <c r="F139" s="72">
        <f t="shared" si="22"/>
        <v>-10.822522847856886</v>
      </c>
      <c r="G139" s="13"/>
      <c r="J139" s="13"/>
      <c r="K139" s="13"/>
    </row>
    <row r="140" spans="1:11" s="1" customFormat="1" ht="12" customHeight="1">
      <c r="A140" s="6" t="s">
        <v>10</v>
      </c>
      <c r="B140" s="26"/>
      <c r="C140" s="27">
        <v>231</v>
      </c>
      <c r="D140" s="96">
        <f t="shared" si="21"/>
        <v>-27.586206896551722</v>
      </c>
      <c r="E140" s="13">
        <v>67273</v>
      </c>
      <c r="F140" s="72">
        <f t="shared" si="22"/>
        <v>-5.7669141336321612</v>
      </c>
      <c r="G140" s="13"/>
      <c r="J140" s="13"/>
      <c r="K140" s="13"/>
    </row>
    <row r="141" spans="1:11" s="1" customFormat="1" ht="12" customHeight="1">
      <c r="A141" s="6" t="s">
        <v>8</v>
      </c>
      <c r="B141" s="26"/>
      <c r="C141" s="27">
        <v>365</v>
      </c>
      <c r="D141" s="96">
        <f t="shared" si="21"/>
        <v>19.672131147540984</v>
      </c>
      <c r="E141" s="13">
        <v>72635</v>
      </c>
      <c r="F141" s="72">
        <f t="shared" si="22"/>
        <v>-0.27870067821741396</v>
      </c>
      <c r="G141" s="13"/>
      <c r="J141" s="13"/>
      <c r="K141" s="13"/>
    </row>
    <row r="142" spans="1:11" s="1" customFormat="1" ht="12" customHeight="1">
      <c r="A142" s="6" t="s">
        <v>9</v>
      </c>
      <c r="B142" s="26"/>
      <c r="C142" s="27">
        <v>289</v>
      </c>
      <c r="D142" s="96">
        <f t="shared" si="21"/>
        <v>-43.110236220472444</v>
      </c>
      <c r="E142" s="13">
        <v>69069</v>
      </c>
      <c r="F142" s="72">
        <f t="shared" si="22"/>
        <v>-7.311083376947547</v>
      </c>
      <c r="G142" s="13"/>
      <c r="J142" s="13"/>
      <c r="K142" s="13"/>
    </row>
    <row r="143" spans="1:11" s="1" customFormat="1" ht="12" customHeight="1">
      <c r="A143" s="6" t="s">
        <v>238</v>
      </c>
      <c r="B143" s="26"/>
      <c r="C143" s="27">
        <v>389</v>
      </c>
      <c r="D143" s="96">
        <f t="shared" si="21"/>
        <v>58.130081300813011</v>
      </c>
      <c r="E143" s="13">
        <v>65984</v>
      </c>
      <c r="F143" s="72">
        <f t="shared" si="22"/>
        <v>-1.0868098757289113</v>
      </c>
      <c r="G143" s="13"/>
      <c r="J143" s="13"/>
      <c r="K143" s="13"/>
    </row>
    <row r="144" spans="1:11" s="1" customFormat="1" ht="12" customHeight="1">
      <c r="A144" s="6" t="s">
        <v>0</v>
      </c>
      <c r="B144" s="26"/>
      <c r="C144" s="27">
        <v>198</v>
      </c>
      <c r="D144" s="96">
        <f t="shared" si="21"/>
        <v>-18.518518518518523</v>
      </c>
      <c r="E144" s="13">
        <v>66928</v>
      </c>
      <c r="F144" s="72">
        <f t="shared" si="22"/>
        <v>7.5114052560560252</v>
      </c>
      <c r="G144" s="13"/>
      <c r="J144" s="13"/>
      <c r="K144" s="13"/>
    </row>
    <row r="145" spans="1:11" s="16" customFormat="1" ht="12" customHeight="1">
      <c r="A145" s="45" t="s">
        <v>1</v>
      </c>
      <c r="C145" s="27">
        <v>274</v>
      </c>
      <c r="D145" s="96">
        <f t="shared" si="21"/>
        <v>18.103448275862078</v>
      </c>
      <c r="E145" s="41">
        <v>66597</v>
      </c>
      <c r="F145" s="72">
        <f t="shared" si="22"/>
        <v>5.011116542361127</v>
      </c>
    </row>
    <row r="146" spans="1:11" s="1" customFormat="1" ht="19.5" customHeight="1">
      <c r="A146" s="6" t="s">
        <v>258</v>
      </c>
      <c r="B146" s="26"/>
      <c r="C146" s="27">
        <v>338</v>
      </c>
      <c r="D146" s="96">
        <f>(C146/C134-1)*100</f>
        <v>158.01526717557252</v>
      </c>
      <c r="E146" s="13">
        <v>73647</v>
      </c>
      <c r="F146" s="72">
        <f t="shared" si="22"/>
        <v>10.3210150246416</v>
      </c>
      <c r="G146" s="13"/>
      <c r="J146" s="13"/>
      <c r="K146" s="13"/>
    </row>
    <row r="147" spans="1:11" s="1" customFormat="1" ht="12" customHeight="1">
      <c r="A147" s="6" t="s">
        <v>3</v>
      </c>
      <c r="B147" s="26"/>
      <c r="C147" s="27">
        <v>328</v>
      </c>
      <c r="D147" s="96">
        <f t="shared" si="21"/>
        <v>-10.136986301369866</v>
      </c>
      <c r="E147" s="13">
        <v>69638</v>
      </c>
      <c r="F147" s="72">
        <f t="shared" si="22"/>
        <v>9.277218089947592</v>
      </c>
      <c r="G147" s="13"/>
      <c r="J147" s="13"/>
      <c r="K147" s="13"/>
    </row>
    <row r="148" spans="1:11" s="1" customFormat="1" ht="12" customHeight="1">
      <c r="A148" s="6" t="s">
        <v>4</v>
      </c>
      <c r="B148" s="26"/>
      <c r="C148" s="27">
        <v>388</v>
      </c>
      <c r="D148" s="96">
        <f t="shared" si="21"/>
        <v>38.078291814946617</v>
      </c>
      <c r="E148" s="13">
        <v>72566</v>
      </c>
      <c r="F148" s="72">
        <f t="shared" si="22"/>
        <v>-0.16646718120159054</v>
      </c>
      <c r="G148" s="13"/>
      <c r="J148" s="13"/>
      <c r="K148" s="13"/>
    </row>
    <row r="149" spans="1:11" s="1" customFormat="1" ht="12" customHeight="1">
      <c r="A149" s="6" t="s">
        <v>5</v>
      </c>
      <c r="B149" s="26"/>
      <c r="C149" s="27">
        <v>449</v>
      </c>
      <c r="D149" s="96">
        <f t="shared" si="21"/>
        <v>41.19496855345912</v>
      </c>
      <c r="E149" s="13">
        <v>75421</v>
      </c>
      <c r="F149" s="72">
        <f t="shared" si="22"/>
        <v>-9.5649775773999366</v>
      </c>
      <c r="G149" s="13"/>
      <c r="J149" s="13"/>
      <c r="K149" s="13"/>
    </row>
    <row r="150" spans="1:11" s="1" customFormat="1" ht="12" customHeight="1">
      <c r="A150" s="6" t="s">
        <v>6</v>
      </c>
      <c r="B150" s="26"/>
      <c r="C150" s="27">
        <v>333</v>
      </c>
      <c r="D150" s="96">
        <f t="shared" si="21"/>
        <v>-28.693790149892926</v>
      </c>
      <c r="E150" s="13">
        <v>77500</v>
      </c>
      <c r="F150" s="72">
        <f t="shared" si="22"/>
        <v>-5.4716658941770575</v>
      </c>
      <c r="G150" s="13"/>
      <c r="J150" s="13"/>
      <c r="K150" s="13"/>
    </row>
    <row r="151" spans="1:11" s="1" customFormat="1" ht="12" customHeight="1">
      <c r="A151" s="6" t="s">
        <v>7</v>
      </c>
      <c r="B151" s="26"/>
      <c r="C151" s="27">
        <v>301</v>
      </c>
      <c r="D151" s="96">
        <f t="shared" si="21"/>
        <v>16.216216216216207</v>
      </c>
      <c r="E151" s="13">
        <v>74176</v>
      </c>
      <c r="F151" s="72">
        <f t="shared" si="22"/>
        <v>15.528143787184989</v>
      </c>
      <c r="G151" s="13"/>
      <c r="J151" s="13"/>
      <c r="K151" s="13"/>
    </row>
    <row r="152" spans="1:11" s="1" customFormat="1" ht="12" customHeight="1">
      <c r="A152" s="6" t="s">
        <v>10</v>
      </c>
      <c r="B152" s="26"/>
      <c r="C152" s="27">
        <v>500</v>
      </c>
      <c r="D152" s="96">
        <f t="shared" si="21"/>
        <v>116.45021645021644</v>
      </c>
      <c r="E152" s="13">
        <v>84251</v>
      </c>
      <c r="F152" s="72">
        <f t="shared" si="22"/>
        <v>25.237465253519243</v>
      </c>
      <c r="G152" s="13"/>
      <c r="J152" s="13"/>
      <c r="K152" s="13"/>
    </row>
    <row r="153" spans="1:11" s="1" customFormat="1" ht="12" customHeight="1">
      <c r="A153" s="6" t="s">
        <v>8</v>
      </c>
      <c r="B153" s="26"/>
      <c r="C153" s="27">
        <v>368</v>
      </c>
      <c r="D153" s="96">
        <f t="shared" si="21"/>
        <v>0.82191780821918581</v>
      </c>
      <c r="E153" s="13">
        <v>80145</v>
      </c>
      <c r="F153" s="72">
        <f t="shared" si="22"/>
        <v>10.339368073242916</v>
      </c>
      <c r="G153" s="13"/>
      <c r="J153" s="13"/>
      <c r="K153" s="13"/>
    </row>
    <row r="154" spans="1:11" s="1" customFormat="1" ht="12" customHeight="1">
      <c r="A154" s="6" t="s">
        <v>9</v>
      </c>
      <c r="B154" s="26"/>
      <c r="C154" s="27">
        <v>336</v>
      </c>
      <c r="D154" s="96">
        <f t="shared" si="21"/>
        <v>16.262975778546718</v>
      </c>
      <c r="E154" s="13">
        <v>75944</v>
      </c>
      <c r="F154" s="72">
        <f t="shared" si="22"/>
        <v>9.9538143016403957</v>
      </c>
      <c r="G154" s="13"/>
      <c r="J154" s="13"/>
      <c r="K154" s="13"/>
    </row>
    <row r="155" spans="1:11" s="1" customFormat="1" ht="12" customHeight="1">
      <c r="A155" s="6" t="s">
        <v>259</v>
      </c>
      <c r="B155" s="26"/>
      <c r="C155" s="27">
        <v>242</v>
      </c>
      <c r="D155" s="96">
        <f t="shared" si="21"/>
        <v>-37.789203084832899</v>
      </c>
      <c r="E155" s="13">
        <v>69289</v>
      </c>
      <c r="F155" s="72">
        <f t="shared" si="22"/>
        <v>5.0087900096993154</v>
      </c>
      <c r="G155" s="13"/>
      <c r="J155" s="13"/>
      <c r="K155" s="13"/>
    </row>
    <row r="156" spans="1:11" s="1" customFormat="1" ht="12" customHeight="1">
      <c r="A156" s="6" t="s">
        <v>0</v>
      </c>
      <c r="B156" s="26"/>
      <c r="C156" s="27">
        <v>358</v>
      </c>
      <c r="D156" s="96">
        <f t="shared" si="21"/>
        <v>80.808080808080817</v>
      </c>
      <c r="E156" s="13">
        <v>68969</v>
      </c>
      <c r="F156" s="72">
        <f t="shared" si="22"/>
        <v>3.0495457805402859</v>
      </c>
      <c r="G156" s="13"/>
      <c r="J156" s="13"/>
      <c r="K156" s="13"/>
    </row>
    <row r="157" spans="1:11" ht="12" customHeight="1">
      <c r="A157" s="45" t="s">
        <v>1</v>
      </c>
      <c r="B157" s="16"/>
      <c r="C157" s="27">
        <v>333</v>
      </c>
      <c r="D157" s="96">
        <f t="shared" si="21"/>
        <v>21.532846715328468</v>
      </c>
      <c r="E157" s="41">
        <v>71456</v>
      </c>
      <c r="F157" s="72">
        <f t="shared" si="22"/>
        <v>7.2961244500503009</v>
      </c>
      <c r="G157" s="16"/>
    </row>
    <row r="158" spans="1:11" s="1" customFormat="1" ht="19.5" customHeight="1">
      <c r="A158" s="45" t="s">
        <v>267</v>
      </c>
      <c r="B158" s="26"/>
      <c r="C158" s="27">
        <v>321</v>
      </c>
      <c r="D158" s="96">
        <f t="shared" ref="D158:D173" si="23">(C158/C146-1)*100</f>
        <v>-5.0295857988165711</v>
      </c>
      <c r="E158" s="12">
        <v>77894</v>
      </c>
      <c r="F158" s="96">
        <f t="shared" ref="F158:F173" si="24">(E158/E146-1)*100</f>
        <v>5.7666978967235494</v>
      </c>
      <c r="G158" s="13"/>
      <c r="J158" s="13"/>
      <c r="K158" s="13"/>
    </row>
    <row r="159" spans="1:11" s="1" customFormat="1" ht="12" customHeight="1">
      <c r="A159" s="6" t="s">
        <v>3</v>
      </c>
      <c r="B159" s="26"/>
      <c r="C159" s="27">
        <v>339</v>
      </c>
      <c r="D159" s="96">
        <f t="shared" si="23"/>
        <v>3.3536585365853577</v>
      </c>
      <c r="E159" s="13">
        <v>79751</v>
      </c>
      <c r="F159" s="96">
        <f t="shared" si="24"/>
        <v>14.522243602630747</v>
      </c>
      <c r="G159" s="13"/>
      <c r="J159" s="13"/>
      <c r="K159" s="13"/>
    </row>
    <row r="160" spans="1:11" s="1" customFormat="1" ht="12" customHeight="1">
      <c r="A160" s="6" t="s">
        <v>4</v>
      </c>
      <c r="B160" s="26"/>
      <c r="C160" s="27">
        <v>405</v>
      </c>
      <c r="D160" s="96">
        <f t="shared" si="23"/>
        <v>4.3814432989690788</v>
      </c>
      <c r="E160" s="13">
        <v>83704</v>
      </c>
      <c r="F160" s="96">
        <f t="shared" si="24"/>
        <v>15.348785932805997</v>
      </c>
      <c r="G160" s="13"/>
      <c r="J160" s="13"/>
      <c r="K160" s="13"/>
    </row>
    <row r="161" spans="1:11" s="1" customFormat="1" ht="12" customHeight="1">
      <c r="A161" s="6" t="s">
        <v>5</v>
      </c>
      <c r="B161" s="26"/>
      <c r="C161" s="27">
        <v>292</v>
      </c>
      <c r="D161" s="96">
        <f t="shared" si="23"/>
        <v>-34.966592427616931</v>
      </c>
      <c r="E161" s="13">
        <v>84459</v>
      </c>
      <c r="F161" s="96">
        <f t="shared" si="24"/>
        <v>11.983399848848464</v>
      </c>
      <c r="G161" s="13"/>
      <c r="J161" s="13"/>
      <c r="K161" s="13"/>
    </row>
    <row r="162" spans="1:11" s="1" customFormat="1" ht="12" customHeight="1">
      <c r="A162" s="6" t="s">
        <v>6</v>
      </c>
      <c r="B162" s="26"/>
      <c r="C162" s="27">
        <v>278</v>
      </c>
      <c r="D162" s="96">
        <f t="shared" si="23"/>
        <v>-16.516516516516521</v>
      </c>
      <c r="E162" s="13">
        <v>84343</v>
      </c>
      <c r="F162" s="96">
        <f t="shared" si="24"/>
        <v>8.8296774193548302</v>
      </c>
      <c r="G162" s="13"/>
      <c r="J162" s="13"/>
      <c r="K162" s="13"/>
    </row>
    <row r="163" spans="1:11" s="1" customFormat="1" ht="12" customHeight="1">
      <c r="A163" s="6" t="s">
        <v>7</v>
      </c>
      <c r="B163" s="26"/>
      <c r="C163" s="27">
        <v>319</v>
      </c>
      <c r="D163" s="96">
        <f t="shared" si="23"/>
        <v>5.980066445182719</v>
      </c>
      <c r="E163" s="13">
        <v>88539</v>
      </c>
      <c r="F163" s="96">
        <f t="shared" si="24"/>
        <v>19.363405953408108</v>
      </c>
      <c r="G163" s="13"/>
      <c r="J163" s="13"/>
      <c r="K163" s="13"/>
    </row>
    <row r="164" spans="1:11" s="1" customFormat="1" ht="12" customHeight="1">
      <c r="A164" s="6" t="s">
        <v>10</v>
      </c>
      <c r="B164" s="26"/>
      <c r="C164" s="27">
        <v>461</v>
      </c>
      <c r="D164" s="96">
        <f t="shared" si="23"/>
        <v>-7.7999999999999954</v>
      </c>
      <c r="E164" s="13">
        <v>90226</v>
      </c>
      <c r="F164" s="96">
        <f t="shared" si="24"/>
        <v>7.0919039536622819</v>
      </c>
      <c r="G164" s="13"/>
      <c r="J164" s="13"/>
      <c r="K164" s="13"/>
    </row>
    <row r="165" spans="1:11" s="1" customFormat="1" ht="12" customHeight="1">
      <c r="A165" s="6" t="s">
        <v>8</v>
      </c>
      <c r="B165" s="26"/>
      <c r="C165" s="27">
        <v>525</v>
      </c>
      <c r="D165" s="96">
        <f t="shared" si="23"/>
        <v>42.663043478260867</v>
      </c>
      <c r="E165" s="13">
        <v>91475</v>
      </c>
      <c r="F165" s="96">
        <f t="shared" si="24"/>
        <v>14.136876910599527</v>
      </c>
      <c r="G165" s="13"/>
      <c r="J165" s="13"/>
      <c r="K165" s="13"/>
    </row>
    <row r="166" spans="1:11" s="1" customFormat="1" ht="12" customHeight="1">
      <c r="A166" s="6" t="s">
        <v>9</v>
      </c>
      <c r="B166" s="26"/>
      <c r="C166" s="27">
        <v>495</v>
      </c>
      <c r="D166" s="96">
        <f t="shared" si="23"/>
        <v>47.321428571428584</v>
      </c>
      <c r="E166" s="13">
        <v>89578</v>
      </c>
      <c r="F166" s="96">
        <f t="shared" si="24"/>
        <v>17.9527019909407</v>
      </c>
      <c r="G166" s="13"/>
      <c r="J166" s="13"/>
      <c r="K166" s="13"/>
    </row>
    <row r="167" spans="1:11" s="1" customFormat="1" ht="12" customHeight="1">
      <c r="A167" s="6" t="s">
        <v>271</v>
      </c>
      <c r="B167" s="26"/>
      <c r="C167" s="27">
        <v>239</v>
      </c>
      <c r="D167" s="96">
        <f t="shared" si="23"/>
        <v>-1.2396694214875992</v>
      </c>
      <c r="E167" s="13">
        <v>77843</v>
      </c>
      <c r="F167" s="96">
        <f t="shared" si="24"/>
        <v>12.345393929772408</v>
      </c>
      <c r="G167" s="13"/>
      <c r="J167" s="13"/>
      <c r="K167" s="13"/>
    </row>
    <row r="168" spans="1:11" s="1" customFormat="1" ht="12" customHeight="1">
      <c r="A168" s="6" t="s">
        <v>0</v>
      </c>
      <c r="B168" s="26"/>
      <c r="C168" s="27">
        <v>274</v>
      </c>
      <c r="D168" s="96">
        <f t="shared" si="23"/>
        <v>-23.463687150837988</v>
      </c>
      <c r="E168" s="13">
        <v>69689</v>
      </c>
      <c r="F168" s="96">
        <f t="shared" si="24"/>
        <v>1.0439472806623273</v>
      </c>
      <c r="G168" s="13"/>
      <c r="J168" s="13"/>
      <c r="K168" s="13"/>
    </row>
    <row r="169" spans="1:11" ht="12" customHeight="1">
      <c r="A169" s="45" t="s">
        <v>1</v>
      </c>
      <c r="B169" s="16"/>
      <c r="C169" s="27">
        <v>137</v>
      </c>
      <c r="D169" s="96">
        <f t="shared" si="23"/>
        <v>-58.858858858858866</v>
      </c>
      <c r="E169" s="41">
        <v>69411</v>
      </c>
      <c r="F169" s="96">
        <f t="shared" si="24"/>
        <v>-2.8619010300044767</v>
      </c>
      <c r="G169" s="16"/>
    </row>
    <row r="170" spans="1:11" s="1" customFormat="1" ht="19.5" customHeight="1">
      <c r="A170" s="45" t="s">
        <v>294</v>
      </c>
      <c r="B170" s="26"/>
      <c r="C170" s="27">
        <v>399</v>
      </c>
      <c r="D170" s="96">
        <f t="shared" si="23"/>
        <v>24.299065420560751</v>
      </c>
      <c r="E170" s="12">
        <v>75286</v>
      </c>
      <c r="F170" s="96">
        <f t="shared" si="24"/>
        <v>-3.3481397797006207</v>
      </c>
      <c r="G170" s="13"/>
      <c r="J170" s="13"/>
      <c r="K170" s="13"/>
    </row>
    <row r="171" spans="1:11" s="1" customFormat="1" ht="12" customHeight="1">
      <c r="A171" s="6" t="s">
        <v>3</v>
      </c>
      <c r="B171" s="26"/>
      <c r="C171" s="27">
        <v>434</v>
      </c>
      <c r="D171" s="96">
        <f t="shared" si="23"/>
        <v>28.023598820059004</v>
      </c>
      <c r="E171" s="12">
        <v>67791</v>
      </c>
      <c r="F171" s="96">
        <f t="shared" si="24"/>
        <v>-14.996677157653194</v>
      </c>
      <c r="G171" s="13"/>
      <c r="J171" s="13"/>
      <c r="K171" s="13"/>
    </row>
    <row r="172" spans="1:11" s="1" customFormat="1" ht="12" customHeight="1">
      <c r="A172" s="6" t="s">
        <v>4</v>
      </c>
      <c r="B172" s="26"/>
      <c r="C172" s="27">
        <v>293</v>
      </c>
      <c r="D172" s="96">
        <f t="shared" si="23"/>
        <v>-27.654320987654323</v>
      </c>
      <c r="E172" s="12">
        <v>75757</v>
      </c>
      <c r="F172" s="96">
        <f t="shared" si="24"/>
        <v>-9.4941699321418387</v>
      </c>
      <c r="G172" s="13"/>
      <c r="J172" s="13"/>
      <c r="K172" s="13"/>
    </row>
    <row r="173" spans="1:11" s="1" customFormat="1" ht="12" customHeight="1">
      <c r="A173" s="6" t="s">
        <v>5</v>
      </c>
      <c r="B173" s="26"/>
      <c r="C173" s="27">
        <v>225</v>
      </c>
      <c r="D173" s="96">
        <f t="shared" si="23"/>
        <v>-22.945205479452056</v>
      </c>
      <c r="E173" s="12">
        <v>72880</v>
      </c>
      <c r="F173" s="96">
        <f t="shared" si="24"/>
        <v>-13.709610580281561</v>
      </c>
      <c r="G173" s="13"/>
      <c r="J173" s="13"/>
      <c r="K173" s="13"/>
    </row>
    <row r="174" spans="1:11" s="1" customFormat="1" ht="12" customHeight="1">
      <c r="A174" s="6" t="s">
        <v>6</v>
      </c>
      <c r="B174" s="26"/>
      <c r="C174" s="27">
        <v>415</v>
      </c>
      <c r="D174" s="96">
        <f t="shared" ref="D174:D181" si="25">(C174/C162-1)*100</f>
        <v>49.280575539568346</v>
      </c>
      <c r="E174" s="12">
        <v>73771</v>
      </c>
      <c r="F174" s="96">
        <f t="shared" ref="F174:F182" si="26">(E174/E162-1)*100</f>
        <v>-12.534531614953226</v>
      </c>
      <c r="G174" s="13"/>
      <c r="J174" s="13"/>
      <c r="K174" s="13"/>
    </row>
    <row r="175" spans="1:11" s="1" customFormat="1" ht="12" customHeight="1">
      <c r="A175" s="6" t="s">
        <v>7</v>
      </c>
      <c r="B175" s="26"/>
      <c r="C175" s="27">
        <v>346</v>
      </c>
      <c r="D175" s="96">
        <f t="shared" si="25"/>
        <v>8.4639498432601989</v>
      </c>
      <c r="E175" s="12">
        <v>75882</v>
      </c>
      <c r="F175" s="96">
        <f t="shared" si="26"/>
        <v>-14.295395249551046</v>
      </c>
      <c r="G175" s="13"/>
      <c r="J175" s="13"/>
      <c r="K175" s="13"/>
    </row>
    <row r="176" spans="1:11" s="1" customFormat="1" ht="12" customHeight="1">
      <c r="A176" s="6" t="s">
        <v>10</v>
      </c>
      <c r="B176" s="26"/>
      <c r="C176" s="27">
        <v>370</v>
      </c>
      <c r="D176" s="96">
        <f t="shared" si="25"/>
        <v>-19.73969631236443</v>
      </c>
      <c r="E176" s="12">
        <v>79171</v>
      </c>
      <c r="F176" s="96">
        <f t="shared" si="26"/>
        <v>-12.252565779265401</v>
      </c>
      <c r="G176" s="13"/>
      <c r="J176" s="13"/>
      <c r="K176" s="13"/>
    </row>
    <row r="177" spans="1:11" s="1" customFormat="1" ht="12" customHeight="1">
      <c r="A177" s="6" t="s">
        <v>8</v>
      </c>
      <c r="B177" s="26"/>
      <c r="C177" s="27">
        <v>515</v>
      </c>
      <c r="D177" s="96">
        <f t="shared" si="25"/>
        <v>-1.9047619047619091</v>
      </c>
      <c r="E177" s="12">
        <v>78364</v>
      </c>
      <c r="F177" s="96">
        <f t="shared" si="26"/>
        <v>-14.332877835474179</v>
      </c>
      <c r="G177" s="13"/>
      <c r="J177" s="13"/>
      <c r="K177" s="13"/>
    </row>
    <row r="178" spans="1:11" s="1" customFormat="1" ht="12" customHeight="1">
      <c r="A178" s="6" t="s">
        <v>9</v>
      </c>
      <c r="B178" s="26"/>
      <c r="C178" s="27">
        <v>446</v>
      </c>
      <c r="D178" s="96">
        <f t="shared" si="25"/>
        <v>-9.8989898989898961</v>
      </c>
      <c r="E178" s="12">
        <v>76416</v>
      </c>
      <c r="F178" s="96">
        <f t="shared" si="26"/>
        <v>-14.693339882560451</v>
      </c>
      <c r="G178" s="13"/>
      <c r="J178" s="13"/>
      <c r="K178" s="13"/>
    </row>
    <row r="179" spans="1:11" s="1" customFormat="1" ht="12" customHeight="1">
      <c r="A179" s="6" t="s">
        <v>297</v>
      </c>
      <c r="B179" s="26"/>
      <c r="C179" s="27">
        <v>277</v>
      </c>
      <c r="D179" s="96">
        <f t="shared" si="25"/>
        <v>15.899581589958167</v>
      </c>
      <c r="E179" s="12">
        <v>67713</v>
      </c>
      <c r="F179" s="96">
        <f t="shared" si="26"/>
        <v>-13.013373071438661</v>
      </c>
      <c r="G179" s="13"/>
      <c r="J179" s="13"/>
      <c r="K179" s="13"/>
    </row>
    <row r="180" spans="1:11" s="1" customFormat="1" ht="12" customHeight="1">
      <c r="A180" s="6" t="s">
        <v>0</v>
      </c>
      <c r="B180" s="26"/>
      <c r="C180" s="27">
        <v>313</v>
      </c>
      <c r="D180" s="96">
        <f t="shared" si="25"/>
        <v>14.233576642335777</v>
      </c>
      <c r="E180" s="12">
        <v>67552</v>
      </c>
      <c r="F180" s="96">
        <f t="shared" si="26"/>
        <v>-3.0664810802278675</v>
      </c>
      <c r="G180" s="13"/>
      <c r="J180" s="13"/>
      <c r="K180" s="13"/>
    </row>
    <row r="181" spans="1:11" ht="12" customHeight="1">
      <c r="A181" s="45" t="s">
        <v>1</v>
      </c>
      <c r="B181" s="16"/>
      <c r="C181" s="27">
        <v>285</v>
      </c>
      <c r="D181" s="96">
        <f t="shared" si="25"/>
        <v>108.02919708029196</v>
      </c>
      <c r="E181" s="41">
        <v>69887</v>
      </c>
      <c r="F181" s="96">
        <f t="shared" si="26"/>
        <v>0.68577026696057253</v>
      </c>
      <c r="G181" s="16"/>
    </row>
    <row r="182" spans="1:11" s="1" customFormat="1" ht="19.5" customHeight="1">
      <c r="A182" s="45" t="s">
        <v>301</v>
      </c>
      <c r="B182" s="26"/>
      <c r="C182" s="27">
        <v>312</v>
      </c>
      <c r="D182" s="96">
        <f t="shared" ref="D182:D191" si="27">(C182/C170-1)*100</f>
        <v>-21.804511278195491</v>
      </c>
      <c r="E182" s="12">
        <v>75617</v>
      </c>
      <c r="F182" s="96">
        <f t="shared" si="26"/>
        <v>0.43965677549611115</v>
      </c>
      <c r="G182" s="13"/>
      <c r="J182" s="13"/>
      <c r="K182" s="13"/>
    </row>
    <row r="183" spans="1:11" s="1" customFormat="1" ht="12" customHeight="1">
      <c r="A183" s="45" t="s">
        <v>3</v>
      </c>
      <c r="B183" s="26"/>
      <c r="C183" s="27">
        <v>285</v>
      </c>
      <c r="D183" s="96">
        <f t="shared" si="27"/>
        <v>-34.331797235023046</v>
      </c>
      <c r="E183" s="12">
        <v>71720</v>
      </c>
      <c r="F183" s="96">
        <f t="shared" ref="F183:F195" si="28">(E183/E171-1)*100</f>
        <v>5.795754598693037</v>
      </c>
      <c r="G183" s="13"/>
      <c r="J183" s="13"/>
      <c r="K183" s="13"/>
    </row>
    <row r="184" spans="1:11" s="1" customFormat="1" ht="12" customHeight="1">
      <c r="A184" s="45" t="s">
        <v>4</v>
      </c>
      <c r="B184" s="26"/>
      <c r="C184" s="27">
        <v>373</v>
      </c>
      <c r="D184" s="96">
        <f t="shared" si="27"/>
        <v>27.303754266211612</v>
      </c>
      <c r="E184" s="12">
        <v>88118</v>
      </c>
      <c r="F184" s="96">
        <f t="shared" si="28"/>
        <v>16.316644006494442</v>
      </c>
      <c r="G184" s="13"/>
      <c r="J184" s="13"/>
      <c r="K184" s="13"/>
    </row>
    <row r="185" spans="1:11" s="1" customFormat="1" ht="12" customHeight="1">
      <c r="A185" s="45" t="s">
        <v>5</v>
      </c>
      <c r="B185" s="26"/>
      <c r="C185" s="27">
        <v>358</v>
      </c>
      <c r="D185" s="96">
        <f t="shared" si="27"/>
        <v>59.111111111111114</v>
      </c>
      <c r="E185" s="12">
        <v>78263</v>
      </c>
      <c r="F185" s="96">
        <f t="shared" si="28"/>
        <v>7.3861141602634461</v>
      </c>
      <c r="G185" s="13"/>
      <c r="J185" s="13"/>
      <c r="K185" s="13"/>
    </row>
    <row r="186" spans="1:11" s="1" customFormat="1" ht="12" customHeight="1">
      <c r="A186" s="45" t="s">
        <v>6</v>
      </c>
      <c r="B186" s="26"/>
      <c r="C186" s="27">
        <v>314</v>
      </c>
      <c r="D186" s="96">
        <f t="shared" si="27"/>
        <v>-24.337349397590359</v>
      </c>
      <c r="E186" s="12">
        <v>80255</v>
      </c>
      <c r="F186" s="96">
        <f t="shared" si="28"/>
        <v>8.7893616732862547</v>
      </c>
      <c r="G186" s="13"/>
      <c r="J186" s="13"/>
      <c r="K186" s="13"/>
    </row>
    <row r="187" spans="1:11" s="1" customFormat="1" ht="12" customHeight="1">
      <c r="A187" s="45" t="s">
        <v>7</v>
      </c>
      <c r="B187" s="26"/>
      <c r="C187" s="27">
        <v>301</v>
      </c>
      <c r="D187" s="96">
        <f t="shared" si="27"/>
        <v>-13.005780346820806</v>
      </c>
      <c r="E187" s="12">
        <v>77872</v>
      </c>
      <c r="F187" s="96">
        <f t="shared" si="28"/>
        <v>2.6224928177960516</v>
      </c>
      <c r="G187" s="13"/>
      <c r="J187" s="13"/>
      <c r="K187" s="13"/>
    </row>
    <row r="188" spans="1:11" s="1" customFormat="1" ht="12" customHeight="1">
      <c r="A188" s="45" t="s">
        <v>10</v>
      </c>
      <c r="B188" s="26"/>
      <c r="C188" s="27">
        <v>243</v>
      </c>
      <c r="D188" s="96">
        <f t="shared" si="27"/>
        <v>-34.32432432432433</v>
      </c>
      <c r="E188" s="12">
        <v>77153</v>
      </c>
      <c r="F188" s="96">
        <f t="shared" si="28"/>
        <v>-2.5489131121243847</v>
      </c>
      <c r="G188" s="13"/>
      <c r="J188" s="13"/>
      <c r="K188" s="13"/>
    </row>
    <row r="189" spans="1:11" s="1" customFormat="1" ht="12" customHeight="1">
      <c r="A189" s="45" t="s">
        <v>8</v>
      </c>
      <c r="B189" s="26"/>
      <c r="C189" s="27">
        <v>505</v>
      </c>
      <c r="D189" s="96">
        <f t="shared" si="27"/>
        <v>-1.9417475728155331</v>
      </c>
      <c r="E189" s="12">
        <v>79697</v>
      </c>
      <c r="F189" s="96">
        <f t="shared" si="28"/>
        <v>1.7010361900872795</v>
      </c>
      <c r="G189" s="13"/>
      <c r="J189" s="13"/>
      <c r="K189" s="13"/>
    </row>
    <row r="190" spans="1:11" s="1" customFormat="1" ht="12" customHeight="1">
      <c r="A190" s="45" t="s">
        <v>9</v>
      </c>
      <c r="B190" s="26"/>
      <c r="C190" s="27">
        <v>321</v>
      </c>
      <c r="D190" s="96">
        <f t="shared" si="27"/>
        <v>-28.026905829596416</v>
      </c>
      <c r="E190" s="12">
        <v>75452</v>
      </c>
      <c r="F190" s="96">
        <f t="shared" si="28"/>
        <v>-1.2615159128978259</v>
      </c>
      <c r="G190" s="13"/>
      <c r="J190" s="13"/>
      <c r="K190" s="13"/>
    </row>
    <row r="191" spans="1:11" s="1" customFormat="1" ht="12" customHeight="1">
      <c r="A191" s="45" t="s">
        <v>302</v>
      </c>
      <c r="B191" s="26"/>
      <c r="C191" s="27">
        <v>244</v>
      </c>
      <c r="D191" s="96">
        <f t="shared" si="27"/>
        <v>-11.913357400722024</v>
      </c>
      <c r="E191" s="12">
        <v>67815</v>
      </c>
      <c r="F191" s="96">
        <f t="shared" si="28"/>
        <v>0.1506357715652884</v>
      </c>
      <c r="G191" s="13"/>
      <c r="J191" s="13"/>
      <c r="K191" s="13"/>
    </row>
    <row r="192" spans="1:11" s="1" customFormat="1" ht="12" customHeight="1">
      <c r="A192" s="45" t="s">
        <v>0</v>
      </c>
      <c r="B192" s="26"/>
      <c r="C192" s="27">
        <v>246</v>
      </c>
      <c r="D192" s="96">
        <f t="shared" ref="D192:D197" si="29">(C192/C180-1)*100</f>
        <v>-21.405750798722046</v>
      </c>
      <c r="E192" s="12">
        <v>72831</v>
      </c>
      <c r="F192" s="96">
        <f t="shared" si="28"/>
        <v>7.8147205116058771</v>
      </c>
      <c r="G192" s="13"/>
      <c r="J192" s="13"/>
      <c r="K192" s="13"/>
    </row>
    <row r="193" spans="1:11" ht="12" customHeight="1">
      <c r="A193" s="45" t="s">
        <v>1</v>
      </c>
      <c r="B193" s="8"/>
      <c r="C193" s="12">
        <v>219</v>
      </c>
      <c r="D193" s="96">
        <f t="shared" si="29"/>
        <v>-23.15789473684211</v>
      </c>
      <c r="E193" s="41">
        <v>75744</v>
      </c>
      <c r="F193" s="96">
        <f t="shared" si="28"/>
        <v>8.3806716556727334</v>
      </c>
      <c r="G193" s="16"/>
    </row>
    <row r="194" spans="1:11" ht="18.75" customHeight="1">
      <c r="A194" s="45" t="s">
        <v>2</v>
      </c>
      <c r="B194" s="8"/>
      <c r="C194" s="12">
        <v>491</v>
      </c>
      <c r="D194" s="96">
        <f t="shared" si="29"/>
        <v>57.371794871794869</v>
      </c>
      <c r="E194" s="41">
        <v>82398</v>
      </c>
      <c r="F194" s="96">
        <f t="shared" si="28"/>
        <v>8.9675602047158733</v>
      </c>
      <c r="G194" s="16"/>
    </row>
    <row r="195" spans="1:11" ht="12" customHeight="1">
      <c r="A195" s="45" t="s">
        <v>3</v>
      </c>
      <c r="B195" s="8"/>
      <c r="C195" s="12">
        <v>359</v>
      </c>
      <c r="D195" s="96">
        <f t="shared" si="29"/>
        <v>25.964912280701746</v>
      </c>
      <c r="E195" s="41">
        <v>78728</v>
      </c>
      <c r="F195" s="96">
        <f t="shared" si="28"/>
        <v>9.7713329615170217</v>
      </c>
      <c r="G195" s="16"/>
    </row>
    <row r="196" spans="1:11" ht="12" customHeight="1">
      <c r="A196" s="45" t="s">
        <v>4</v>
      </c>
      <c r="B196" s="8"/>
      <c r="C196" s="12">
        <v>370</v>
      </c>
      <c r="D196" s="96">
        <f t="shared" si="29"/>
        <v>-0.80428954423592547</v>
      </c>
      <c r="E196" s="41">
        <v>85953</v>
      </c>
      <c r="F196" s="96">
        <f t="shared" ref="F196:F201" si="30">(E196/E184-1)*100</f>
        <v>-2.456932749268026</v>
      </c>
      <c r="G196" s="16"/>
    </row>
    <row r="197" spans="1:11" s="1" customFormat="1" ht="12" customHeight="1">
      <c r="A197" s="45" t="s">
        <v>5</v>
      </c>
      <c r="B197" s="8"/>
      <c r="C197" s="12">
        <v>509</v>
      </c>
      <c r="D197" s="96">
        <f t="shared" si="29"/>
        <v>42.178770949720665</v>
      </c>
      <c r="E197" s="41">
        <v>85208</v>
      </c>
      <c r="F197" s="96">
        <f t="shared" si="30"/>
        <v>8.8739250987056373</v>
      </c>
      <c r="G197" s="13"/>
      <c r="J197" s="13"/>
      <c r="K197" s="13"/>
    </row>
    <row r="198" spans="1:11" s="1" customFormat="1" ht="12" customHeight="1">
      <c r="A198" s="45" t="s">
        <v>6</v>
      </c>
      <c r="B198" s="8"/>
      <c r="C198" s="12">
        <v>367</v>
      </c>
      <c r="D198" s="96">
        <f t="shared" ref="D198:D203" si="31">(C198/C186-1)*100</f>
        <v>16.878980891719753</v>
      </c>
      <c r="E198" s="41">
        <v>82242</v>
      </c>
      <c r="F198" s="96">
        <f t="shared" si="30"/>
        <v>2.4758582019811959</v>
      </c>
      <c r="G198" s="13"/>
      <c r="J198" s="13"/>
      <c r="K198" s="13"/>
    </row>
    <row r="199" spans="1:11" s="1" customFormat="1" ht="12" customHeight="1">
      <c r="A199" s="45" t="s">
        <v>7</v>
      </c>
      <c r="B199" s="26"/>
      <c r="C199" s="27">
        <v>396</v>
      </c>
      <c r="D199" s="96">
        <f t="shared" si="31"/>
        <v>31.56146179401993</v>
      </c>
      <c r="E199" s="41">
        <v>85622</v>
      </c>
      <c r="F199" s="96">
        <f t="shared" si="30"/>
        <v>9.9522292993630579</v>
      </c>
      <c r="G199" s="13"/>
      <c r="J199" s="13"/>
      <c r="K199" s="13"/>
    </row>
    <row r="200" spans="1:11" s="1" customFormat="1" ht="12" customHeight="1">
      <c r="A200" s="45" t="s">
        <v>10</v>
      </c>
      <c r="B200" s="26"/>
      <c r="C200" s="27">
        <v>389</v>
      </c>
      <c r="D200" s="96">
        <f t="shared" si="31"/>
        <v>60.082304526748963</v>
      </c>
      <c r="E200" s="41">
        <v>87707</v>
      </c>
      <c r="F200" s="96">
        <f t="shared" si="30"/>
        <v>13.679312534833388</v>
      </c>
      <c r="G200" s="13"/>
      <c r="J200" s="13"/>
      <c r="K200" s="13"/>
    </row>
    <row r="201" spans="1:11" s="1" customFormat="1" ht="12" customHeight="1">
      <c r="A201" s="45" t="s">
        <v>8</v>
      </c>
      <c r="B201" s="26"/>
      <c r="C201" s="27">
        <v>541</v>
      </c>
      <c r="D201" s="96">
        <f t="shared" si="31"/>
        <v>7.128712871287135</v>
      </c>
      <c r="E201" s="41">
        <v>85051</v>
      </c>
      <c r="F201" s="96">
        <f t="shared" si="30"/>
        <v>6.7179442137094147</v>
      </c>
      <c r="G201" s="13"/>
      <c r="J201" s="13"/>
      <c r="K201" s="13"/>
    </row>
    <row r="202" spans="1:11" s="1" customFormat="1" ht="12" customHeight="1">
      <c r="A202" s="45" t="s">
        <v>9</v>
      </c>
      <c r="B202" s="26"/>
      <c r="C202" s="27">
        <v>432</v>
      </c>
      <c r="D202" s="96">
        <f t="shared" si="31"/>
        <v>34.579439252336442</v>
      </c>
      <c r="E202" s="41">
        <v>78406</v>
      </c>
      <c r="F202" s="96">
        <f t="shared" ref="F202:F208" si="32">(E202/E190-1)*100</f>
        <v>3.9150718337486179</v>
      </c>
      <c r="G202" s="13"/>
      <c r="J202" s="13"/>
      <c r="K202" s="13"/>
    </row>
    <row r="203" spans="1:11" s="1" customFormat="1" ht="12" customHeight="1">
      <c r="A203" s="45" t="s">
        <v>357</v>
      </c>
      <c r="B203" s="26"/>
      <c r="C203" s="27">
        <v>231</v>
      </c>
      <c r="D203" s="96">
        <f t="shared" si="31"/>
        <v>-5.3278688524590168</v>
      </c>
      <c r="E203" s="41">
        <v>76491</v>
      </c>
      <c r="F203" s="96">
        <f t="shared" si="32"/>
        <v>12.793629727936295</v>
      </c>
      <c r="G203" s="13"/>
      <c r="J203" s="13"/>
      <c r="K203" s="13"/>
    </row>
    <row r="204" spans="1:11" s="1" customFormat="1" ht="12" customHeight="1">
      <c r="A204" s="45" t="s">
        <v>0</v>
      </c>
      <c r="B204" s="26"/>
      <c r="C204" s="27">
        <v>402</v>
      </c>
      <c r="D204" s="96">
        <f t="shared" ref="D204:D209" si="33">(C204/C192-1)*100</f>
        <v>63.414634146341456</v>
      </c>
      <c r="E204" s="41">
        <v>70912</v>
      </c>
      <c r="F204" s="96">
        <f t="shared" si="32"/>
        <v>-2.6348670209114244</v>
      </c>
      <c r="G204" s="13"/>
      <c r="J204" s="13"/>
      <c r="K204" s="13"/>
    </row>
    <row r="205" spans="1:11" ht="12" customHeight="1">
      <c r="A205" s="45" t="s">
        <v>1</v>
      </c>
      <c r="B205" s="8"/>
      <c r="C205" s="27">
        <v>413</v>
      </c>
      <c r="D205" s="96">
        <f t="shared" si="33"/>
        <v>88.584474885844756</v>
      </c>
      <c r="E205" s="41">
        <v>75887</v>
      </c>
      <c r="F205" s="96">
        <f t="shared" si="32"/>
        <v>0.18879383185466114</v>
      </c>
      <c r="G205" s="16"/>
    </row>
    <row r="206" spans="1:11" ht="18.75" customHeight="1">
      <c r="A206" s="45" t="s">
        <v>2</v>
      </c>
      <c r="B206" s="8"/>
      <c r="C206" s="12">
        <v>514</v>
      </c>
      <c r="D206" s="96">
        <f t="shared" si="33"/>
        <v>4.6843177189409335</v>
      </c>
      <c r="E206" s="41">
        <v>83979</v>
      </c>
      <c r="F206" s="96">
        <f t="shared" si="32"/>
        <v>1.9187358916478603</v>
      </c>
      <c r="G206" s="16"/>
    </row>
    <row r="207" spans="1:11" ht="12" customHeight="1">
      <c r="A207" s="45" t="s">
        <v>3</v>
      </c>
      <c r="B207" s="8"/>
      <c r="C207" s="41">
        <v>306</v>
      </c>
      <c r="D207" s="96">
        <f t="shared" si="33"/>
        <v>-14.763231197771587</v>
      </c>
      <c r="E207" s="41">
        <v>78481</v>
      </c>
      <c r="F207" s="96">
        <f t="shared" si="32"/>
        <v>-0.31373844121532768</v>
      </c>
      <c r="G207" s="16"/>
    </row>
    <row r="208" spans="1:11" ht="12" customHeight="1">
      <c r="A208" s="45" t="s">
        <v>4</v>
      </c>
      <c r="B208" s="8"/>
      <c r="C208" s="41">
        <v>315</v>
      </c>
      <c r="D208" s="96">
        <f t="shared" si="33"/>
        <v>-14.864864864864868</v>
      </c>
      <c r="E208" s="41">
        <v>87456</v>
      </c>
      <c r="F208" s="96">
        <f t="shared" si="32"/>
        <v>1.7486300652682196</v>
      </c>
      <c r="G208" s="16"/>
    </row>
    <row r="209" spans="1:11" s="1" customFormat="1" ht="12" customHeight="1">
      <c r="A209" s="45" t="s">
        <v>5</v>
      </c>
      <c r="B209" s="8"/>
      <c r="C209" s="41">
        <v>362</v>
      </c>
      <c r="D209" s="96">
        <f t="shared" si="33"/>
        <v>-28.880157170923383</v>
      </c>
      <c r="E209" s="41">
        <v>83234</v>
      </c>
      <c r="F209" s="96">
        <f t="shared" ref="F209:F214" si="34">(E209/E197-1)*100</f>
        <v>-2.3166838794479339</v>
      </c>
      <c r="G209" s="13"/>
      <c r="J209" s="13"/>
      <c r="K209" s="13"/>
    </row>
    <row r="210" spans="1:11" s="1" customFormat="1" ht="12" customHeight="1">
      <c r="A210" s="45" t="s">
        <v>6</v>
      </c>
      <c r="B210" s="8"/>
      <c r="C210" s="41">
        <v>415</v>
      </c>
      <c r="D210" s="96">
        <f t="shared" ref="D210:D216" si="35">(C210/C198-1)*100</f>
        <v>13.079019073569476</v>
      </c>
      <c r="E210" s="41">
        <v>80562</v>
      </c>
      <c r="F210" s="96">
        <f t="shared" si="34"/>
        <v>-2.0427518786021781</v>
      </c>
      <c r="G210" s="13"/>
      <c r="J210" s="13"/>
      <c r="K210" s="13"/>
    </row>
    <row r="211" spans="1:11" s="1" customFormat="1" ht="12" customHeight="1">
      <c r="A211" s="45" t="s">
        <v>7</v>
      </c>
      <c r="B211" s="8"/>
      <c r="C211" s="41">
        <v>327</v>
      </c>
      <c r="D211" s="96">
        <f t="shared" si="35"/>
        <v>-17.424242424242419</v>
      </c>
      <c r="E211" s="41">
        <v>83128</v>
      </c>
      <c r="F211" s="96">
        <f t="shared" si="34"/>
        <v>-2.9128027843311255</v>
      </c>
      <c r="G211" s="13"/>
      <c r="J211" s="13"/>
      <c r="K211" s="13"/>
    </row>
    <row r="212" spans="1:11" s="1" customFormat="1" ht="12" customHeight="1">
      <c r="A212" s="45" t="s">
        <v>10</v>
      </c>
      <c r="B212" s="8"/>
      <c r="C212" s="41">
        <v>334</v>
      </c>
      <c r="D212" s="96">
        <f t="shared" si="35"/>
        <v>-14.138817480719791</v>
      </c>
      <c r="E212" s="41">
        <v>83057</v>
      </c>
      <c r="F212" s="96">
        <f t="shared" si="34"/>
        <v>-5.3017433044112767</v>
      </c>
      <c r="G212" s="13"/>
      <c r="J212" s="13"/>
      <c r="K212" s="13"/>
    </row>
    <row r="213" spans="1:11" s="1" customFormat="1" ht="12" customHeight="1">
      <c r="A213" s="45" t="s">
        <v>8</v>
      </c>
      <c r="B213" s="26"/>
      <c r="C213" s="27">
        <v>325</v>
      </c>
      <c r="D213" s="96">
        <f t="shared" si="35"/>
        <v>-39.9260628465804</v>
      </c>
      <c r="E213" s="41">
        <v>84703</v>
      </c>
      <c r="F213" s="96">
        <f t="shared" si="34"/>
        <v>-0.4091662649469141</v>
      </c>
      <c r="G213" s="13"/>
      <c r="J213" s="13"/>
      <c r="K213" s="13"/>
    </row>
    <row r="214" spans="1:11" s="1" customFormat="1" ht="12" customHeight="1">
      <c r="A214" s="45" t="s">
        <v>9</v>
      </c>
      <c r="B214" s="26"/>
      <c r="C214" s="27">
        <v>286</v>
      </c>
      <c r="D214" s="96">
        <f t="shared" si="35"/>
        <v>-33.796296296296291</v>
      </c>
      <c r="E214" s="41">
        <v>76751</v>
      </c>
      <c r="F214" s="96">
        <f t="shared" si="34"/>
        <v>-2.1108078463382918</v>
      </c>
      <c r="G214" s="13"/>
      <c r="J214" s="13"/>
      <c r="K214" s="13"/>
    </row>
    <row r="215" spans="1:11" s="1" customFormat="1" ht="12" customHeight="1">
      <c r="A215" s="45" t="s">
        <v>366</v>
      </c>
      <c r="B215" s="26"/>
      <c r="C215" s="27">
        <v>253</v>
      </c>
      <c r="D215" s="96">
        <f t="shared" si="35"/>
        <v>9.5238095238095344</v>
      </c>
      <c r="E215" s="41">
        <v>66358</v>
      </c>
      <c r="F215" s="96">
        <f>(E215/E203-1)*100</f>
        <v>-13.247310141062352</v>
      </c>
      <c r="G215" s="13"/>
      <c r="J215" s="13"/>
      <c r="K215" s="13"/>
    </row>
    <row r="216" spans="1:11" s="1" customFormat="1" ht="12" customHeight="1">
      <c r="A216" s="45" t="s">
        <v>0</v>
      </c>
      <c r="B216" s="26"/>
      <c r="C216" s="147">
        <v>498</v>
      </c>
      <c r="D216" s="96">
        <f t="shared" si="35"/>
        <v>23.880597014925375</v>
      </c>
      <c r="E216" s="41">
        <v>69071</v>
      </c>
      <c r="F216" s="96">
        <f>(E216/E204-1)*100</f>
        <v>-2.5961755415162435</v>
      </c>
      <c r="G216" s="13"/>
      <c r="J216" s="13"/>
      <c r="K216" s="13"/>
    </row>
    <row r="217" spans="1:11" ht="12" customHeight="1">
      <c r="A217" s="45" t="s">
        <v>1</v>
      </c>
      <c r="B217" s="8"/>
      <c r="C217" s="147">
        <v>227</v>
      </c>
      <c r="D217" s="96">
        <f t="shared" ref="D217:D218" si="36">(C217/C205-1)*100</f>
        <v>-45.036319612590802</v>
      </c>
      <c r="E217" s="41">
        <v>69616</v>
      </c>
      <c r="F217" s="96">
        <f>(E217/E205-1)*100</f>
        <v>-8.2636024615546759</v>
      </c>
      <c r="G217" s="16"/>
    </row>
    <row r="218" spans="1:11" ht="18.75" customHeight="1">
      <c r="A218" s="45" t="s">
        <v>2</v>
      </c>
      <c r="B218" s="8"/>
      <c r="C218" s="12">
        <v>484</v>
      </c>
      <c r="D218" s="96">
        <f t="shared" si="36"/>
        <v>-5.8365758754863828</v>
      </c>
      <c r="E218" s="41">
        <v>84226</v>
      </c>
      <c r="F218" s="96">
        <f t="shared" ref="F218" si="37">(E218/E206-1)*100</f>
        <v>0.29412114933495825</v>
      </c>
      <c r="G218" s="16"/>
    </row>
    <row r="219" spans="1:11" ht="12" customHeight="1">
      <c r="A219" s="45" t="s">
        <v>3</v>
      </c>
      <c r="B219" s="8"/>
      <c r="C219" s="12">
        <v>320</v>
      </c>
      <c r="D219" s="96">
        <f t="shared" ref="D219" si="38">(C219/C207-1)*100</f>
        <v>4.5751633986928164</v>
      </c>
      <c r="E219" s="41">
        <v>79539</v>
      </c>
      <c r="F219" s="96">
        <f t="shared" ref="F219" si="39">(E219/E207-1)*100</f>
        <v>1.3480969916285446</v>
      </c>
      <c r="G219" s="16"/>
    </row>
    <row r="220" spans="1:11" ht="12" customHeight="1">
      <c r="A220" s="45" t="s">
        <v>4</v>
      </c>
      <c r="B220" s="8"/>
      <c r="C220" s="12">
        <v>354</v>
      </c>
      <c r="D220" s="96">
        <f t="shared" ref="D220" si="40">(C220/C208-1)*100</f>
        <v>12.380952380952381</v>
      </c>
      <c r="E220" s="41">
        <v>81275</v>
      </c>
      <c r="F220" s="96">
        <f t="shared" ref="F220" si="41">(E220/E208-1)*100</f>
        <v>-7.067553969996343</v>
      </c>
      <c r="G220" s="16"/>
    </row>
    <row r="221" spans="1:11" s="1" customFormat="1" ht="12" customHeight="1">
      <c r="A221" s="45" t="s">
        <v>5</v>
      </c>
      <c r="B221" s="8"/>
      <c r="C221" s="12">
        <v>418</v>
      </c>
      <c r="D221" s="96">
        <f t="shared" ref="D221" si="42">(C221/C209-1)*100</f>
        <v>15.469613259668513</v>
      </c>
      <c r="E221" s="41">
        <v>82615</v>
      </c>
      <c r="F221" s="96">
        <f t="shared" ref="F221" si="43">(E221/E209-1)*100</f>
        <v>-0.74368647427733858</v>
      </c>
      <c r="G221" s="13"/>
      <c r="J221" s="13"/>
      <c r="K221" s="13"/>
    </row>
    <row r="222" spans="1:11" s="1" customFormat="1" ht="12" customHeight="1">
      <c r="A222" s="45" t="s">
        <v>6</v>
      </c>
      <c r="B222" s="8"/>
      <c r="C222" s="12">
        <v>301</v>
      </c>
      <c r="D222" s="96">
        <f t="shared" ref="D222" si="44">(C222/C210-1)*100</f>
        <v>-27.469879518072293</v>
      </c>
      <c r="E222" s="41">
        <v>81860</v>
      </c>
      <c r="F222" s="96">
        <f t="shared" ref="F222" si="45">(E222/E210-1)*100</f>
        <v>1.6111814503115607</v>
      </c>
      <c r="G222" s="13"/>
      <c r="J222" s="13"/>
      <c r="K222" s="13"/>
    </row>
    <row r="223" spans="1:11" s="1" customFormat="1" ht="12" customHeight="1">
      <c r="A223" s="45" t="s">
        <v>7</v>
      </c>
      <c r="B223" s="8"/>
      <c r="C223" s="12">
        <v>349</v>
      </c>
      <c r="D223" s="96">
        <f t="shared" ref="D223" si="46">(C223/C211-1)*100</f>
        <v>6.7278287461773667</v>
      </c>
      <c r="E223" s="41">
        <v>81903</v>
      </c>
      <c r="F223" s="96">
        <f t="shared" ref="F223" si="47">(E223/E211-1)*100</f>
        <v>-1.473631026850164</v>
      </c>
      <c r="G223" s="13"/>
      <c r="J223" s="13"/>
      <c r="K223" s="13"/>
    </row>
    <row r="224" spans="1:11" s="1" customFormat="1" ht="12" customHeight="1">
      <c r="A224" s="45" t="s">
        <v>10</v>
      </c>
      <c r="B224" s="8"/>
      <c r="C224" s="12">
        <v>402</v>
      </c>
      <c r="D224" s="96">
        <f t="shared" ref="D224" si="48">(C224/C212-1)*100</f>
        <v>20.359281437125752</v>
      </c>
      <c r="E224" s="41">
        <v>83330</v>
      </c>
      <c r="F224" s="96">
        <f t="shared" ref="F224" si="49">(E224/E212-1)*100</f>
        <v>0.32868993582719774</v>
      </c>
      <c r="G224" s="13"/>
      <c r="J224" s="13"/>
      <c r="K224" s="13"/>
    </row>
    <row r="225" spans="1:11" s="1" customFormat="1" ht="12" customHeight="1">
      <c r="A225" s="45" t="s">
        <v>8</v>
      </c>
      <c r="B225" s="8"/>
      <c r="C225" s="12">
        <v>375</v>
      </c>
      <c r="D225" s="96">
        <f t="shared" ref="D225" si="50">(C225/C213-1)*100</f>
        <v>15.384615384615374</v>
      </c>
      <c r="E225" s="41">
        <v>84213</v>
      </c>
      <c r="F225" s="96">
        <f t="shared" ref="F225" si="51">(E225/E213-1)*100</f>
        <v>-0.5784919070162764</v>
      </c>
      <c r="G225" s="13"/>
      <c r="J225" s="13"/>
      <c r="K225" s="13"/>
    </row>
    <row r="226" spans="1:11" s="1" customFormat="1" ht="12" customHeight="1">
      <c r="A226" s="45" t="s">
        <v>9</v>
      </c>
      <c r="B226" s="8"/>
      <c r="C226" s="12">
        <v>468</v>
      </c>
      <c r="D226" s="96">
        <f t="shared" ref="D226" si="52">(C226/C214-1)*100</f>
        <v>63.636363636363647</v>
      </c>
      <c r="E226" s="41">
        <v>78364</v>
      </c>
      <c r="F226" s="96">
        <f t="shared" ref="F226" si="53">(E226/E214-1)*100</f>
        <v>2.1016012820679775</v>
      </c>
      <c r="G226" s="13"/>
      <c r="J226" s="13"/>
      <c r="K226" s="13"/>
    </row>
    <row r="227" spans="1:11" s="1" customFormat="1" ht="12" customHeight="1">
      <c r="A227" s="45" t="s">
        <v>398</v>
      </c>
      <c r="B227" s="8"/>
      <c r="C227" s="12">
        <v>317</v>
      </c>
      <c r="D227" s="96">
        <f t="shared" ref="D227" si="54">(C227/C215-1)*100</f>
        <v>25.296442687747046</v>
      </c>
      <c r="E227" s="41">
        <v>67087</v>
      </c>
      <c r="F227" s="96">
        <f t="shared" ref="F227" si="55">(E227/E215-1)*100</f>
        <v>1.0985864552879754</v>
      </c>
      <c r="G227" s="13"/>
      <c r="J227" s="13"/>
      <c r="K227" s="13"/>
    </row>
    <row r="228" spans="1:11" s="1" customFormat="1" ht="12" customHeight="1">
      <c r="A228" s="45" t="s">
        <v>0</v>
      </c>
      <c r="B228" s="8"/>
      <c r="C228" s="12">
        <v>340</v>
      </c>
      <c r="D228" s="96">
        <f t="shared" ref="D228" si="56">(C228/C216-1)*100</f>
        <v>-31.726907630522085</v>
      </c>
      <c r="E228" s="41">
        <v>71966</v>
      </c>
      <c r="F228" s="96">
        <f t="shared" ref="F228" si="57">(E228/E216-1)*100</f>
        <v>4.1913393464695803</v>
      </c>
      <c r="G228" s="13"/>
      <c r="J228" s="13"/>
      <c r="K228" s="13"/>
    </row>
    <row r="229" spans="1:11" ht="12" customHeight="1">
      <c r="A229" s="45" t="s">
        <v>1</v>
      </c>
      <c r="B229" s="8"/>
      <c r="C229" s="12">
        <v>299</v>
      </c>
      <c r="D229" s="96">
        <f t="shared" ref="D229:D230" si="58">(C229/C217-1)*100</f>
        <v>31.718061674008812</v>
      </c>
      <c r="E229" s="41">
        <v>76558</v>
      </c>
      <c r="F229" s="96">
        <f t="shared" ref="F229:F230" si="59">(E229/E217-1)*100</f>
        <v>9.9718455527465046</v>
      </c>
      <c r="G229" s="16"/>
    </row>
    <row r="230" spans="1:11" ht="18.75" customHeight="1">
      <c r="A230" s="45" t="s">
        <v>2</v>
      </c>
      <c r="B230" s="8"/>
      <c r="C230" s="12">
        <v>335</v>
      </c>
      <c r="D230" s="96">
        <f t="shared" si="58"/>
        <v>-30.785123966942152</v>
      </c>
      <c r="E230" s="41">
        <v>79389</v>
      </c>
      <c r="F230" s="96">
        <f t="shared" si="59"/>
        <v>-5.7428822453874151</v>
      </c>
      <c r="G230" s="16"/>
    </row>
    <row r="231" spans="1:11" ht="12" customHeight="1">
      <c r="A231" s="45" t="s">
        <v>411</v>
      </c>
      <c r="B231" s="8"/>
      <c r="C231" s="12">
        <v>235</v>
      </c>
      <c r="D231" s="96">
        <f t="shared" ref="D231" si="60">(C231/C219-1)*100</f>
        <v>-26.5625</v>
      </c>
      <c r="E231" s="41">
        <v>72581</v>
      </c>
      <c r="F231" s="96">
        <f t="shared" ref="F231" si="61">(E231/E219-1)*100</f>
        <v>-8.7479098303976706</v>
      </c>
      <c r="G231" s="16"/>
    </row>
    <row r="232" spans="1:11" ht="12" customHeight="1">
      <c r="A232" s="45" t="s">
        <v>4</v>
      </c>
      <c r="B232" s="8"/>
      <c r="C232" s="12">
        <v>334</v>
      </c>
      <c r="D232" s="96">
        <f t="shared" ref="D232" si="62">(C232/C220-1)*100</f>
        <v>-5.6497175141242977</v>
      </c>
      <c r="E232" s="41">
        <v>81541</v>
      </c>
      <c r="F232" s="96">
        <f t="shared" ref="F232" si="63">(E232/E220-1)*100</f>
        <v>0.3272839126422733</v>
      </c>
      <c r="G232" s="16"/>
    </row>
    <row r="233" spans="1:11" s="1" customFormat="1" ht="12" customHeight="1">
      <c r="A233" s="45" t="s">
        <v>5</v>
      </c>
      <c r="B233" s="8"/>
      <c r="C233" s="12">
        <v>408</v>
      </c>
      <c r="D233" s="96">
        <f t="shared" ref="D233" si="64">(C233/C221-1)*100</f>
        <v>-2.3923444976076569</v>
      </c>
      <c r="E233" s="41">
        <v>79232</v>
      </c>
      <c r="F233" s="96">
        <f t="shared" ref="F233" si="65">(E233/E221-1)*100</f>
        <v>-4.0948980209405068</v>
      </c>
      <c r="G233" s="13"/>
      <c r="J233" s="13"/>
      <c r="K233" s="13"/>
    </row>
    <row r="234" spans="1:11" s="1" customFormat="1" ht="12" customHeight="1">
      <c r="A234" s="45" t="s">
        <v>6</v>
      </c>
      <c r="B234" s="8"/>
      <c r="C234" s="12">
        <v>249</v>
      </c>
      <c r="D234" s="96">
        <f t="shared" ref="D234" si="66">(C234/C222-1)*100</f>
        <v>-17.275747508305649</v>
      </c>
      <c r="E234" s="41">
        <v>76034</v>
      </c>
      <c r="F234" s="96">
        <f t="shared" ref="F234" si="67">(E234/E222-1)*100</f>
        <v>-7.1170290740288245</v>
      </c>
      <c r="G234" s="13"/>
      <c r="J234" s="13"/>
      <c r="K234" s="13"/>
    </row>
    <row r="235" spans="1:11" s="1" customFormat="1" ht="12" customHeight="1">
      <c r="A235" s="45" t="s">
        <v>7</v>
      </c>
      <c r="B235" s="8"/>
      <c r="C235" s="12">
        <v>352</v>
      </c>
      <c r="D235" s="96">
        <f t="shared" ref="D235" si="68">(C235/C223-1)*100</f>
        <v>0.85959885386819312</v>
      </c>
      <c r="E235" s="41">
        <v>77915</v>
      </c>
      <c r="F235" s="96">
        <f t="shared" ref="F235" si="69">(E235/E223-1)*100</f>
        <v>-4.8691745113121581</v>
      </c>
      <c r="G235" s="13"/>
      <c r="J235" s="13"/>
      <c r="K235" s="13"/>
    </row>
    <row r="236" spans="1:11" s="1" customFormat="1" ht="12" customHeight="1">
      <c r="A236" s="45" t="s">
        <v>10</v>
      </c>
      <c r="B236" s="8"/>
      <c r="C236" s="12">
        <v>333</v>
      </c>
      <c r="D236" s="96">
        <f t="shared" ref="D236" si="70">(C236/C224-1)*100</f>
        <v>-17.164179104477618</v>
      </c>
      <c r="E236" s="41">
        <v>77123</v>
      </c>
      <c r="F236" s="96">
        <f t="shared" ref="F236" si="71">(E236/E224-1)*100</f>
        <v>-7.448697947917915</v>
      </c>
      <c r="G236" s="13"/>
      <c r="J236" s="13"/>
      <c r="K236" s="13"/>
    </row>
    <row r="237" spans="1:11" s="1" customFormat="1" ht="12" customHeight="1">
      <c r="A237" s="45" t="s">
        <v>8</v>
      </c>
      <c r="B237" s="8"/>
      <c r="C237" s="12">
        <v>285</v>
      </c>
      <c r="D237" s="96">
        <f t="shared" ref="D237:D241" si="72">(C237/C225-1)*100</f>
        <v>-24</v>
      </c>
      <c r="E237" s="41">
        <v>73523</v>
      </c>
      <c r="F237" s="96">
        <f t="shared" ref="F237:F241" si="73">(E237/E225-1)*100</f>
        <v>-12.694002113687908</v>
      </c>
      <c r="G237" s="13"/>
      <c r="J237" s="13"/>
      <c r="K237" s="13"/>
    </row>
    <row r="238" spans="1:11" s="1" customFormat="1" ht="12" customHeight="1">
      <c r="A238" s="45" t="s">
        <v>9</v>
      </c>
      <c r="B238" s="8"/>
      <c r="C238" s="12">
        <v>301</v>
      </c>
      <c r="D238" s="96">
        <f t="shared" si="72"/>
        <v>-35.683760683760681</v>
      </c>
      <c r="E238" s="41">
        <v>72174</v>
      </c>
      <c r="F238" s="96">
        <f t="shared" si="73"/>
        <v>-7.8990352712980494</v>
      </c>
      <c r="G238" s="13"/>
      <c r="J238" s="13"/>
      <c r="K238" s="13"/>
    </row>
    <row r="239" spans="1:11" s="1" customFormat="1" ht="12" customHeight="1">
      <c r="A239" s="45" t="s">
        <v>412</v>
      </c>
      <c r="B239" s="8"/>
      <c r="C239" s="12">
        <v>166</v>
      </c>
      <c r="D239" s="96">
        <f t="shared" si="72"/>
        <v>-47.634069400630921</v>
      </c>
      <c r="E239" s="41">
        <v>60341</v>
      </c>
      <c r="F239" s="96">
        <f t="shared" si="73"/>
        <v>-10.055599445496144</v>
      </c>
      <c r="G239" s="13"/>
      <c r="J239" s="13"/>
      <c r="K239" s="13"/>
    </row>
    <row r="240" spans="1:11" s="1" customFormat="1" ht="12" customHeight="1">
      <c r="A240" s="45" t="s">
        <v>0</v>
      </c>
      <c r="B240" s="8"/>
      <c r="C240" s="12">
        <v>353</v>
      </c>
      <c r="D240" s="96">
        <f t="shared" si="72"/>
        <v>3.8235294117647145</v>
      </c>
      <c r="E240" s="41">
        <v>63105</v>
      </c>
      <c r="F240" s="96">
        <f t="shared" si="73"/>
        <v>-12.312758802767975</v>
      </c>
      <c r="G240" s="13"/>
      <c r="J240" s="13"/>
      <c r="K240" s="13"/>
    </row>
    <row r="241" spans="1:11" s="1" customFormat="1" ht="12" customHeight="1">
      <c r="A241" s="45" t="s">
        <v>1</v>
      </c>
      <c r="B241" s="8"/>
      <c r="C241" s="12">
        <v>248</v>
      </c>
      <c r="D241" s="96">
        <f t="shared" si="72"/>
        <v>-17.056856187290968</v>
      </c>
      <c r="E241" s="41">
        <v>70729</v>
      </c>
      <c r="F241" s="96">
        <f t="shared" si="73"/>
        <v>-7.6138352621541783</v>
      </c>
      <c r="G241" s="13"/>
      <c r="J241" s="13"/>
      <c r="K241" s="13"/>
    </row>
    <row r="242" spans="1:11" ht="12" customHeight="1">
      <c r="A242" s="45"/>
      <c r="B242" s="8"/>
      <c r="C242" s="12"/>
      <c r="D242" s="96"/>
      <c r="E242" s="41"/>
      <c r="F242" s="189"/>
      <c r="G242" s="16"/>
    </row>
    <row r="243" spans="1:11">
      <c r="A243" s="378" t="s">
        <v>43</v>
      </c>
      <c r="B243" s="379"/>
      <c r="C243" s="398" t="s">
        <v>36</v>
      </c>
      <c r="D243" s="296"/>
      <c r="E243" s="398" t="s">
        <v>30</v>
      </c>
      <c r="F243" s="297"/>
      <c r="G243" s="297"/>
    </row>
    <row r="244" spans="1:11" ht="15" customHeight="1">
      <c r="A244" s="382"/>
      <c r="B244" s="383"/>
      <c r="C244" s="371"/>
      <c r="D244" s="52" t="s">
        <v>106</v>
      </c>
      <c r="E244" s="371"/>
      <c r="F244" s="53" t="s">
        <v>106</v>
      </c>
      <c r="G244" s="9"/>
    </row>
    <row r="245" spans="1:11" ht="15" customHeight="1">
      <c r="A245" s="9" t="s">
        <v>452</v>
      </c>
      <c r="B245" s="15"/>
      <c r="C245" s="307">
        <f>SUM(C249:C260)</f>
        <v>30551</v>
      </c>
      <c r="D245" s="309" t="s">
        <v>144</v>
      </c>
      <c r="E245" s="307">
        <f t="shared" ref="E245" si="74">SUM(E249:E260)</f>
        <v>812164</v>
      </c>
      <c r="F245" s="310">
        <f>(E245/E24-1)*100</f>
        <v>-8.0937028608545791</v>
      </c>
      <c r="G245" s="307"/>
    </row>
    <row r="246" spans="1:11" ht="15" customHeight="1">
      <c r="A246" s="9" t="s">
        <v>491</v>
      </c>
      <c r="B246" s="15"/>
      <c r="C246" s="316">
        <f>SUM(C261:C272)</f>
        <v>29844</v>
      </c>
      <c r="D246" s="310">
        <f>(C246/C245-1)*100</f>
        <v>-2.3141632025138303</v>
      </c>
      <c r="E246" s="316">
        <f>SUM(E261:E272)</f>
        <v>865909</v>
      </c>
      <c r="F246" s="310">
        <f>(E246/E245-1)*100</f>
        <v>6.6175058239468898</v>
      </c>
      <c r="G246" s="316"/>
    </row>
    <row r="247" spans="1:11" ht="15" customHeight="1">
      <c r="A247" s="9" t="s">
        <v>1265</v>
      </c>
      <c r="B247" s="15"/>
      <c r="C247" s="354">
        <f>SUM(C273:C284)</f>
        <v>31911</v>
      </c>
      <c r="D247" s="310">
        <f>(C247/C246-1)*100</f>
        <v>6.9260152794531571</v>
      </c>
      <c r="E247" s="354">
        <f>SUM(E273:E284)</f>
        <v>860733</v>
      </c>
      <c r="F247" s="310">
        <f>(E247/E246-1)*100</f>
        <v>-0.5977533435961524</v>
      </c>
      <c r="G247" s="342"/>
    </row>
    <row r="248" spans="1:11" ht="15" customHeight="1">
      <c r="A248" s="9" t="s">
        <v>1333</v>
      </c>
      <c r="B248" s="15"/>
      <c r="C248" s="354">
        <f>SUM(C285:C296)</f>
        <v>28662</v>
      </c>
      <c r="D248" s="310">
        <f>(C248/C247-1)*100</f>
        <v>-10.181442135940589</v>
      </c>
      <c r="E248" s="354">
        <f>SUM(E285:E296)</f>
        <v>800176</v>
      </c>
      <c r="F248" s="310">
        <f>(E248/E247-1)*100</f>
        <v>-7.0355150784273457</v>
      </c>
      <c r="G248" s="354"/>
    </row>
    <row r="249" spans="1:11" ht="18.75" customHeight="1">
      <c r="A249" s="45" t="s">
        <v>442</v>
      </c>
      <c r="B249" s="8"/>
      <c r="C249" s="12">
        <v>3250</v>
      </c>
      <c r="D249" s="116" t="s">
        <v>144</v>
      </c>
      <c r="E249" s="41">
        <v>69568</v>
      </c>
      <c r="F249" s="96">
        <f t="shared" ref="F249:F260" si="75">(E249/E230-1)*100</f>
        <v>-12.370731461537488</v>
      </c>
      <c r="G249" s="16"/>
    </row>
    <row r="250" spans="1:11" ht="12" customHeight="1">
      <c r="A250" s="45" t="s">
        <v>3</v>
      </c>
      <c r="B250" s="8"/>
      <c r="C250" s="194">
        <v>2286</v>
      </c>
      <c r="D250" s="116" t="s">
        <v>144</v>
      </c>
      <c r="E250" s="12">
        <v>63839</v>
      </c>
      <c r="F250" s="96">
        <f t="shared" si="75"/>
        <v>-12.044474449236031</v>
      </c>
      <c r="G250" s="16"/>
    </row>
    <row r="251" spans="1:11" ht="12" customHeight="1">
      <c r="A251" s="45" t="s">
        <v>4</v>
      </c>
      <c r="B251" s="8"/>
      <c r="C251" s="12">
        <v>2717</v>
      </c>
      <c r="D251" s="116" t="s">
        <v>144</v>
      </c>
      <c r="E251" s="41">
        <v>71101</v>
      </c>
      <c r="F251" s="96">
        <f t="shared" si="75"/>
        <v>-12.803374989269201</v>
      </c>
      <c r="G251" s="16"/>
    </row>
    <row r="252" spans="1:11" s="1" customFormat="1" ht="12" customHeight="1">
      <c r="A252" s="45" t="s">
        <v>5</v>
      </c>
      <c r="B252" s="8"/>
      <c r="C252" s="12">
        <v>2556</v>
      </c>
      <c r="D252" s="116" t="s">
        <v>144</v>
      </c>
      <c r="E252" s="41">
        <v>70244</v>
      </c>
      <c r="F252" s="96">
        <f t="shared" si="75"/>
        <v>-11.343901453957994</v>
      </c>
      <c r="G252" s="13"/>
      <c r="J252" s="13"/>
      <c r="K252" s="13"/>
    </row>
    <row r="253" spans="1:11" s="1" customFormat="1" ht="12" customHeight="1">
      <c r="A253" s="45" t="s">
        <v>6</v>
      </c>
      <c r="B253" s="8"/>
      <c r="C253" s="12">
        <v>2249</v>
      </c>
      <c r="D253" s="116" t="s">
        <v>144</v>
      </c>
      <c r="E253" s="41">
        <v>69101</v>
      </c>
      <c r="F253" s="96">
        <f t="shared" si="75"/>
        <v>-9.1182891864166056</v>
      </c>
      <c r="G253" s="13"/>
      <c r="J253" s="13"/>
      <c r="K253" s="13"/>
    </row>
    <row r="254" spans="1:11" s="1" customFormat="1" ht="12" customHeight="1">
      <c r="A254" s="45" t="s">
        <v>7</v>
      </c>
      <c r="B254" s="8"/>
      <c r="C254" s="12">
        <v>2502</v>
      </c>
      <c r="D254" s="116" t="s">
        <v>144</v>
      </c>
      <c r="E254" s="41">
        <v>70186</v>
      </c>
      <c r="F254" s="96">
        <f t="shared" si="75"/>
        <v>-9.9197843804145531</v>
      </c>
      <c r="G254" s="13"/>
      <c r="J254" s="13"/>
      <c r="K254" s="13"/>
    </row>
    <row r="255" spans="1:11" s="1" customFormat="1" ht="12" customHeight="1">
      <c r="A255" s="45" t="s">
        <v>10</v>
      </c>
      <c r="B255" s="8"/>
      <c r="C255" s="12">
        <v>2464</v>
      </c>
      <c r="D255" s="116" t="s">
        <v>144</v>
      </c>
      <c r="E255" s="41">
        <v>70685</v>
      </c>
      <c r="F255" s="96">
        <f t="shared" si="75"/>
        <v>-8.3477043164814635</v>
      </c>
      <c r="G255" s="13"/>
      <c r="J255" s="13"/>
      <c r="K255" s="13"/>
    </row>
    <row r="256" spans="1:11" s="1" customFormat="1" ht="12" customHeight="1">
      <c r="A256" s="45" t="s">
        <v>8</v>
      </c>
      <c r="B256" s="8"/>
      <c r="C256" s="12">
        <v>2850</v>
      </c>
      <c r="D256" s="116" t="s">
        <v>144</v>
      </c>
      <c r="E256" s="41">
        <v>70798</v>
      </c>
      <c r="F256" s="96">
        <f t="shared" si="75"/>
        <v>-3.7063231913822881</v>
      </c>
      <c r="G256" s="13"/>
      <c r="J256" s="13"/>
      <c r="K256" s="13"/>
    </row>
    <row r="257" spans="1:11" s="1" customFormat="1" ht="12" customHeight="1">
      <c r="A257" s="45" t="s">
        <v>9</v>
      </c>
      <c r="B257" s="8"/>
      <c r="C257" s="12">
        <v>2593</v>
      </c>
      <c r="D257" s="116" t="s">
        <v>144</v>
      </c>
      <c r="E257" s="41">
        <v>65643</v>
      </c>
      <c r="F257" s="96">
        <f t="shared" si="75"/>
        <v>-9.0489650012469891</v>
      </c>
      <c r="G257" s="13"/>
      <c r="J257" s="13"/>
      <c r="K257" s="13"/>
    </row>
    <row r="258" spans="1:11" s="1" customFormat="1" ht="12" customHeight="1">
      <c r="A258" s="45" t="s">
        <v>440</v>
      </c>
      <c r="B258" s="8"/>
      <c r="C258" s="12">
        <v>2201</v>
      </c>
      <c r="D258" s="116" t="s">
        <v>144</v>
      </c>
      <c r="E258" s="41">
        <v>58448</v>
      </c>
      <c r="F258" s="96">
        <f t="shared" si="75"/>
        <v>-3.137170414809165</v>
      </c>
      <c r="G258" s="13"/>
      <c r="J258" s="13"/>
      <c r="K258" s="13"/>
    </row>
    <row r="259" spans="1:11" s="1" customFormat="1" ht="12" customHeight="1">
      <c r="A259" s="45" t="s">
        <v>0</v>
      </c>
      <c r="B259" s="8"/>
      <c r="C259" s="12">
        <v>2483</v>
      </c>
      <c r="D259" s="116" t="s">
        <v>144</v>
      </c>
      <c r="E259" s="41">
        <v>60764</v>
      </c>
      <c r="F259" s="96">
        <f t="shared" si="75"/>
        <v>-3.7096901988748932</v>
      </c>
      <c r="G259" s="13"/>
      <c r="J259" s="13"/>
      <c r="K259" s="13"/>
    </row>
    <row r="260" spans="1:11" ht="12" customHeight="1">
      <c r="A260" s="45" t="s">
        <v>1</v>
      </c>
      <c r="B260" s="8"/>
      <c r="C260" s="12">
        <v>2400</v>
      </c>
      <c r="D260" s="116" t="s">
        <v>144</v>
      </c>
      <c r="E260" s="41">
        <v>71787</v>
      </c>
      <c r="F260" s="96">
        <f t="shared" si="75"/>
        <v>1.4958503584102667</v>
      </c>
      <c r="G260" s="16"/>
    </row>
    <row r="261" spans="1:11" ht="20" customHeight="1">
      <c r="A261" s="45" t="s">
        <v>441</v>
      </c>
      <c r="B261" s="8"/>
      <c r="C261" s="12">
        <v>2620</v>
      </c>
      <c r="D261" s="96">
        <f t="shared" ref="D261:D266" si="76">(C261/C249-1)*100</f>
        <v>-19.38461538461539</v>
      </c>
      <c r="E261" s="41">
        <v>74521</v>
      </c>
      <c r="F261" s="96">
        <f t="shared" ref="F261:F266" si="77">(E261/E249-1)*100</f>
        <v>7.1196527138914334</v>
      </c>
      <c r="G261" s="16"/>
    </row>
    <row r="262" spans="1:11" ht="11.4" customHeight="1">
      <c r="A262" s="45" t="s">
        <v>3</v>
      </c>
      <c r="B262" s="8"/>
      <c r="C262" s="12">
        <v>2245</v>
      </c>
      <c r="D262" s="96">
        <f t="shared" si="76"/>
        <v>-1.7935258092738438</v>
      </c>
      <c r="E262" s="41">
        <v>70178</v>
      </c>
      <c r="F262" s="96">
        <f t="shared" si="77"/>
        <v>9.9296668180892667</v>
      </c>
      <c r="G262" s="16"/>
    </row>
    <row r="263" spans="1:11" ht="11.4" customHeight="1">
      <c r="A263" s="45" t="s">
        <v>460</v>
      </c>
      <c r="B263" s="8"/>
      <c r="C263" s="12">
        <v>2597</v>
      </c>
      <c r="D263" s="96">
        <f t="shared" si="76"/>
        <v>-4.4166359955833627</v>
      </c>
      <c r="E263" s="41">
        <v>76312</v>
      </c>
      <c r="F263" s="96">
        <f t="shared" si="77"/>
        <v>7.3290108437293444</v>
      </c>
      <c r="G263" s="16"/>
    </row>
    <row r="264" spans="1:11" ht="11.4" customHeight="1">
      <c r="A264" s="45" t="s">
        <v>5</v>
      </c>
      <c r="B264" s="8"/>
      <c r="C264" s="12">
        <v>2425</v>
      </c>
      <c r="D264" s="96">
        <f t="shared" si="76"/>
        <v>-5.1251956181533664</v>
      </c>
      <c r="E264" s="41">
        <v>77182</v>
      </c>
      <c r="F264" s="96">
        <f t="shared" si="77"/>
        <v>9.8770001708331066</v>
      </c>
      <c r="G264" s="16"/>
    </row>
    <row r="265" spans="1:11" ht="11.4" customHeight="1">
      <c r="A265" s="45" t="s">
        <v>6</v>
      </c>
      <c r="B265" s="8"/>
      <c r="C265" s="12">
        <v>2641</v>
      </c>
      <c r="D265" s="96">
        <f t="shared" si="76"/>
        <v>17.429968875055589</v>
      </c>
      <c r="E265" s="41">
        <v>74303</v>
      </c>
      <c r="F265" s="96">
        <f t="shared" si="77"/>
        <v>7.5281110258896389</v>
      </c>
      <c r="G265" s="16"/>
    </row>
    <row r="266" spans="1:11" ht="11.4" customHeight="1">
      <c r="A266" s="45" t="s">
        <v>7</v>
      </c>
      <c r="B266" s="8"/>
      <c r="C266" s="12">
        <v>2569</v>
      </c>
      <c r="D266" s="96">
        <f t="shared" si="76"/>
        <v>2.677857713828935</v>
      </c>
      <c r="E266" s="41">
        <v>73178</v>
      </c>
      <c r="F266" s="96">
        <f t="shared" si="77"/>
        <v>4.2629584247570795</v>
      </c>
      <c r="G266" s="16"/>
    </row>
    <row r="267" spans="1:11" ht="11.4" customHeight="1">
      <c r="A267" s="45" t="s">
        <v>10</v>
      </c>
      <c r="B267" s="8"/>
      <c r="C267" s="12">
        <v>2700</v>
      </c>
      <c r="D267" s="96">
        <f t="shared" ref="D267:D272" si="78">(C267/C255-1)*100</f>
        <v>9.5779220779220751</v>
      </c>
      <c r="E267" s="41">
        <v>78004</v>
      </c>
      <c r="F267" s="96">
        <f t="shared" ref="F267:F272" si="79">(E267/E255-1)*100</f>
        <v>10.354389191483349</v>
      </c>
      <c r="G267" s="16"/>
    </row>
    <row r="268" spans="1:11" ht="11.4" customHeight="1">
      <c r="A268" s="45" t="s">
        <v>8</v>
      </c>
      <c r="B268" s="8"/>
      <c r="C268" s="12">
        <v>2810</v>
      </c>
      <c r="D268" s="96">
        <f t="shared" si="78"/>
        <v>-1.4035087719298289</v>
      </c>
      <c r="E268" s="41">
        <v>73414</v>
      </c>
      <c r="F268" s="96">
        <f t="shared" si="79"/>
        <v>3.6950196333229712</v>
      </c>
      <c r="G268" s="16"/>
    </row>
    <row r="269" spans="1:11" ht="11.4" customHeight="1">
      <c r="A269" s="45" t="s">
        <v>9</v>
      </c>
      <c r="B269" s="8"/>
      <c r="C269" s="12">
        <v>2593</v>
      </c>
      <c r="D269" s="96">
        <f t="shared" si="78"/>
        <v>0</v>
      </c>
      <c r="E269" s="41">
        <v>68393</v>
      </c>
      <c r="F269" s="96">
        <f t="shared" si="79"/>
        <v>4.1893271178952807</v>
      </c>
      <c r="G269" s="16"/>
    </row>
    <row r="270" spans="1:11" ht="11.4" customHeight="1">
      <c r="A270" s="45" t="s">
        <v>480</v>
      </c>
      <c r="B270" s="8"/>
      <c r="C270" s="12">
        <v>1743</v>
      </c>
      <c r="D270" s="96">
        <f t="shared" si="78"/>
        <v>-20.808723307587464</v>
      </c>
      <c r="E270" s="41">
        <v>59690</v>
      </c>
      <c r="F270" s="96">
        <f t="shared" si="79"/>
        <v>2.124965781549415</v>
      </c>
      <c r="G270" s="16"/>
    </row>
    <row r="271" spans="1:11" ht="11.4" customHeight="1">
      <c r="A271" s="45" t="s">
        <v>484</v>
      </c>
      <c r="B271" s="8"/>
      <c r="C271" s="12">
        <v>2320</v>
      </c>
      <c r="D271" s="96">
        <f t="shared" si="78"/>
        <v>-6.564639548932738</v>
      </c>
      <c r="E271" s="41">
        <v>64614</v>
      </c>
      <c r="F271" s="96">
        <f t="shared" si="79"/>
        <v>6.3359884141926059</v>
      </c>
      <c r="G271" s="16"/>
    </row>
    <row r="272" spans="1:11" ht="11.4" customHeight="1">
      <c r="A272" s="45" t="s">
        <v>255</v>
      </c>
      <c r="B272" s="8"/>
      <c r="C272" s="12">
        <v>2581</v>
      </c>
      <c r="D272" s="96">
        <f t="shared" si="78"/>
        <v>7.5416666666666687</v>
      </c>
      <c r="E272" s="41">
        <v>76120</v>
      </c>
      <c r="F272" s="96">
        <f t="shared" si="79"/>
        <v>6.0359117946146235</v>
      </c>
      <c r="G272" s="16"/>
    </row>
    <row r="273" spans="1:7" ht="18" customHeight="1">
      <c r="A273" s="45" t="s">
        <v>249</v>
      </c>
      <c r="B273" s="8"/>
      <c r="C273" s="12">
        <v>3298</v>
      </c>
      <c r="D273" s="96">
        <f t="shared" ref="D273:D277" si="80">(C273/C261-1)*100</f>
        <v>25.877862595419842</v>
      </c>
      <c r="E273" s="41">
        <v>76294</v>
      </c>
      <c r="F273" s="96">
        <f t="shared" ref="F273:F278" si="81">(E273/E261-1)*100</f>
        <v>2.3791951262060351</v>
      </c>
      <c r="G273" s="16"/>
    </row>
    <row r="274" spans="1:7">
      <c r="A274" s="45" t="s">
        <v>250</v>
      </c>
      <c r="B274" s="8"/>
      <c r="C274" s="12">
        <v>2109</v>
      </c>
      <c r="D274" s="96">
        <f t="shared" si="80"/>
        <v>-6.0579064587973246</v>
      </c>
      <c r="E274" s="41">
        <v>67193</v>
      </c>
      <c r="F274" s="96">
        <f t="shared" si="81"/>
        <v>-4.2534697483541883</v>
      </c>
      <c r="G274" s="16"/>
    </row>
    <row r="275" spans="1:7">
      <c r="A275" s="45" t="s">
        <v>231</v>
      </c>
      <c r="B275" s="8"/>
      <c r="C275" s="12">
        <v>2587</v>
      </c>
      <c r="D275" s="96">
        <f t="shared" si="80"/>
        <v>-0.38505968425105452</v>
      </c>
      <c r="E275" s="41">
        <v>74596</v>
      </c>
      <c r="F275" s="96">
        <f t="shared" si="81"/>
        <v>-2.2486633819058577</v>
      </c>
      <c r="G275" s="16"/>
    </row>
    <row r="276" spans="1:7">
      <c r="A276" s="45" t="s">
        <v>232</v>
      </c>
      <c r="B276" s="8"/>
      <c r="C276" s="12">
        <v>2509</v>
      </c>
      <c r="D276" s="96">
        <f t="shared" si="80"/>
        <v>3.4639175257731969</v>
      </c>
      <c r="E276" s="41">
        <v>72981</v>
      </c>
      <c r="F276" s="96">
        <f t="shared" si="81"/>
        <v>-5.4429789329118243</v>
      </c>
      <c r="G276" s="16"/>
    </row>
    <row r="277" spans="1:7">
      <c r="A277" s="45" t="s">
        <v>233</v>
      </c>
      <c r="B277" s="8"/>
      <c r="C277" s="12">
        <v>2797</v>
      </c>
      <c r="D277" s="96">
        <f t="shared" si="80"/>
        <v>5.9068534645967397</v>
      </c>
      <c r="E277" s="41">
        <v>77731</v>
      </c>
      <c r="F277" s="96">
        <f t="shared" si="81"/>
        <v>4.6135418489159363</v>
      </c>
      <c r="G277" s="16"/>
    </row>
    <row r="278" spans="1:7">
      <c r="A278" s="45" t="s">
        <v>234</v>
      </c>
      <c r="B278" s="8"/>
      <c r="C278" s="12">
        <v>2265</v>
      </c>
      <c r="D278" s="96">
        <f>(C278/C266-1)*100</f>
        <v>-11.833398209420009</v>
      </c>
      <c r="E278" s="41">
        <v>74004</v>
      </c>
      <c r="F278" s="96">
        <f t="shared" si="81"/>
        <v>1.1287545437153268</v>
      </c>
      <c r="G278" s="16"/>
    </row>
    <row r="279" spans="1:7">
      <c r="A279" s="45" t="s">
        <v>235</v>
      </c>
      <c r="B279" s="8"/>
      <c r="C279" s="12">
        <v>3274</v>
      </c>
      <c r="D279" s="96">
        <f>(C279/C267-1)*100</f>
        <v>21.259259259259267</v>
      </c>
      <c r="E279" s="41">
        <v>76590</v>
      </c>
      <c r="F279" s="96">
        <f t="shared" ref="F279" si="82">(E279/E267-1)*100</f>
        <v>-1.8127275524332132</v>
      </c>
      <c r="G279" s="16"/>
    </row>
    <row r="280" spans="1:7">
      <c r="A280" s="45" t="s">
        <v>236</v>
      </c>
      <c r="B280" s="8"/>
      <c r="C280" s="12">
        <v>2930</v>
      </c>
      <c r="D280" s="96">
        <f>(C280/C268-1)*100</f>
        <v>4.2704626334519658</v>
      </c>
      <c r="E280" s="41">
        <v>72372</v>
      </c>
      <c r="F280" s="96">
        <f t="shared" ref="F280" si="83">(E280/E268-1)*100</f>
        <v>-1.4193478083199373</v>
      </c>
      <c r="G280" s="16"/>
    </row>
    <row r="281" spans="1:7">
      <c r="A281" s="45" t="s">
        <v>1241</v>
      </c>
      <c r="B281" s="8"/>
      <c r="C281" s="12">
        <v>2651</v>
      </c>
      <c r="D281" s="96">
        <f>(C281/C269-1)*100</f>
        <v>2.2367913613575041</v>
      </c>
      <c r="E281" s="41">
        <v>67249</v>
      </c>
      <c r="F281" s="96">
        <f t="shared" ref="F281:F282" si="84">(E281/E269-1)*100</f>
        <v>-1.6726858011784862</v>
      </c>
      <c r="G281" s="16"/>
    </row>
    <row r="282" spans="1:7" ht="18" customHeight="1">
      <c r="A282" s="45" t="s">
        <v>1240</v>
      </c>
      <c r="B282" s="8"/>
      <c r="C282" s="12">
        <v>2775</v>
      </c>
      <c r="D282" s="96">
        <f t="shared" ref="D282:D283" si="85">(C282/C270-1)*100</f>
        <v>59.208261617900185</v>
      </c>
      <c r="E282" s="41">
        <v>63604</v>
      </c>
      <c r="F282" s="96">
        <f t="shared" si="84"/>
        <v>6.5572122633607011</v>
      </c>
      <c r="G282" s="16"/>
    </row>
    <row r="283" spans="1:7" ht="12.65" customHeight="1">
      <c r="A283" s="45" t="s">
        <v>1256</v>
      </c>
      <c r="B283" s="8"/>
      <c r="C283" s="12">
        <v>2081</v>
      </c>
      <c r="D283" s="96">
        <f t="shared" si="85"/>
        <v>-10.301724137931034</v>
      </c>
      <c r="E283" s="41">
        <v>64426</v>
      </c>
      <c r="F283" s="96">
        <f t="shared" ref="F283:F295" si="86">(E283/E271-1)*100</f>
        <v>-0.29095861577985715</v>
      </c>
      <c r="G283" s="16"/>
    </row>
    <row r="284" spans="1:7" ht="12.65" customHeight="1">
      <c r="A284" s="45" t="s">
        <v>1254</v>
      </c>
      <c r="B284" s="8"/>
      <c r="C284" s="12">
        <v>2635</v>
      </c>
      <c r="D284" s="96">
        <f t="shared" ref="D284:D294" si="87">(C284/C272-1)*100</f>
        <v>2.0922123208058974</v>
      </c>
      <c r="E284" s="41">
        <v>73693</v>
      </c>
      <c r="F284" s="96">
        <f t="shared" si="86"/>
        <v>-3.1883867577509162</v>
      </c>
      <c r="G284" s="16"/>
    </row>
    <row r="285" spans="1:7" ht="12.65" customHeight="1">
      <c r="A285" s="45" t="s">
        <v>2</v>
      </c>
      <c r="B285" s="8"/>
      <c r="C285" s="12">
        <v>2685</v>
      </c>
      <c r="D285" s="96">
        <f t="shared" si="87"/>
        <v>-18.587022437841117</v>
      </c>
      <c r="E285" s="41">
        <v>67250</v>
      </c>
      <c r="F285" s="96">
        <f t="shared" si="86"/>
        <v>-11.854143182950171</v>
      </c>
      <c r="G285" s="16"/>
    </row>
    <row r="286" spans="1:7" ht="12.65" customHeight="1">
      <c r="A286" s="45" t="s">
        <v>44</v>
      </c>
      <c r="B286" s="8"/>
      <c r="C286" s="12">
        <v>2376</v>
      </c>
      <c r="D286" s="96">
        <f t="shared" si="87"/>
        <v>12.660028449502136</v>
      </c>
      <c r="E286" s="41">
        <v>69561</v>
      </c>
      <c r="F286" s="96">
        <f t="shared" si="86"/>
        <v>3.524176625541342</v>
      </c>
      <c r="G286" s="16"/>
    </row>
    <row r="287" spans="1:7" ht="12.65" customHeight="1">
      <c r="A287" s="45" t="s">
        <v>1271</v>
      </c>
      <c r="B287" s="8"/>
      <c r="C287" s="12">
        <v>2180</v>
      </c>
      <c r="D287" s="96">
        <f t="shared" si="87"/>
        <v>-15.732508697332815</v>
      </c>
      <c r="E287" s="41">
        <v>71015</v>
      </c>
      <c r="F287" s="96">
        <f t="shared" si="86"/>
        <v>-4.8005254973456974</v>
      </c>
      <c r="G287" s="16"/>
    </row>
    <row r="288" spans="1:7" ht="12.65" customHeight="1">
      <c r="A288" s="45" t="s">
        <v>1281</v>
      </c>
      <c r="B288" s="8"/>
      <c r="C288" s="12">
        <v>2367</v>
      </c>
      <c r="D288" s="96">
        <f t="shared" si="87"/>
        <v>-5.6596253487445232</v>
      </c>
      <c r="E288" s="41">
        <v>68151</v>
      </c>
      <c r="F288" s="96">
        <f t="shared" si="86"/>
        <v>-6.6181608911908612</v>
      </c>
      <c r="G288" s="16"/>
    </row>
    <row r="289" spans="1:7" ht="12.65" customHeight="1">
      <c r="A289" s="45" t="s">
        <v>6</v>
      </c>
      <c r="B289" s="8"/>
      <c r="C289" s="12">
        <v>2796</v>
      </c>
      <c r="D289" s="96">
        <f t="shared" si="87"/>
        <v>-3.5752592062920918E-2</v>
      </c>
      <c r="E289" s="41">
        <v>70389</v>
      </c>
      <c r="F289" s="96">
        <f t="shared" si="86"/>
        <v>-9.4453950161454188</v>
      </c>
      <c r="G289" s="16"/>
    </row>
    <row r="290" spans="1:7" ht="12.65" customHeight="1">
      <c r="A290" s="45" t="s">
        <v>7</v>
      </c>
      <c r="B290" s="8"/>
      <c r="C290" s="12">
        <v>2412</v>
      </c>
      <c r="D290" s="96">
        <f t="shared" si="87"/>
        <v>6.4900662251655694</v>
      </c>
      <c r="E290" s="41">
        <v>68941</v>
      </c>
      <c r="F290" s="96">
        <f t="shared" si="86"/>
        <v>-6.8415220798875742</v>
      </c>
      <c r="G290" s="16"/>
    </row>
    <row r="291" spans="1:7" ht="12.65" customHeight="1">
      <c r="A291" s="45" t="s">
        <v>10</v>
      </c>
      <c r="B291" s="8"/>
      <c r="C291" s="12">
        <v>3240</v>
      </c>
      <c r="D291" s="96">
        <f t="shared" si="87"/>
        <v>-1.0384850335980467</v>
      </c>
      <c r="E291" s="41">
        <v>71769</v>
      </c>
      <c r="F291" s="96">
        <f t="shared" si="86"/>
        <v>-6.2945554249902109</v>
      </c>
      <c r="G291" s="16"/>
    </row>
    <row r="292" spans="1:7" ht="12.65" customHeight="1">
      <c r="A292" s="45" t="s">
        <v>8</v>
      </c>
      <c r="B292" s="8"/>
      <c r="C292" s="12">
        <v>2275</v>
      </c>
      <c r="D292" s="96">
        <f t="shared" si="87"/>
        <v>-22.354948805460751</v>
      </c>
      <c r="E292" s="41">
        <v>66238</v>
      </c>
      <c r="F292" s="96">
        <f t="shared" si="86"/>
        <v>-8.4756535676781102</v>
      </c>
      <c r="G292" s="16"/>
    </row>
    <row r="293" spans="1:7" ht="12.65" customHeight="1">
      <c r="A293" s="45" t="s">
        <v>1299</v>
      </c>
      <c r="B293" s="8"/>
      <c r="C293" s="12">
        <v>2312</v>
      </c>
      <c r="D293" s="96">
        <f t="shared" si="87"/>
        <v>-12.78762731044889</v>
      </c>
      <c r="E293" s="41">
        <v>64586</v>
      </c>
      <c r="F293" s="96">
        <f t="shared" si="86"/>
        <v>-3.9599101845380624</v>
      </c>
      <c r="G293" s="16"/>
    </row>
    <row r="294" spans="1:7" ht="18" customHeight="1">
      <c r="A294" s="45" t="s">
        <v>1298</v>
      </c>
      <c r="B294" s="8"/>
      <c r="C294" s="12">
        <v>1537</v>
      </c>
      <c r="D294" s="96">
        <f t="shared" si="87"/>
        <v>-44.612612612612615</v>
      </c>
      <c r="E294" s="41">
        <v>58849</v>
      </c>
      <c r="F294" s="96">
        <f t="shared" si="86"/>
        <v>-7.475944909125209</v>
      </c>
      <c r="G294" s="16"/>
    </row>
    <row r="295" spans="1:7" ht="12.5" customHeight="1">
      <c r="A295" s="45" t="s">
        <v>1319</v>
      </c>
      <c r="B295" s="8"/>
      <c r="C295" s="12">
        <v>2267</v>
      </c>
      <c r="D295" s="96">
        <f t="shared" ref="D295:D300" si="88">(C295/C283-1)*100</f>
        <v>8.9380105718404721</v>
      </c>
      <c r="E295" s="41">
        <v>59162</v>
      </c>
      <c r="F295" s="96">
        <f t="shared" si="86"/>
        <v>-8.1706143482444986</v>
      </c>
      <c r="G295" s="16"/>
    </row>
    <row r="296" spans="1:7" ht="12.5" customHeight="1">
      <c r="A296" s="45" t="s">
        <v>1332</v>
      </c>
      <c r="B296" s="8"/>
      <c r="C296" s="12">
        <v>2215</v>
      </c>
      <c r="D296" s="96">
        <f t="shared" si="88"/>
        <v>-15.939278937381406</v>
      </c>
      <c r="E296" s="41">
        <v>64265</v>
      </c>
      <c r="F296" s="96">
        <f t="shared" ref="F296:F301" si="89">(E296/E284-1)*100</f>
        <v>-12.793616761429172</v>
      </c>
      <c r="G296" s="16"/>
    </row>
    <row r="297" spans="1:7" ht="12.5" customHeight="1">
      <c r="A297" s="45" t="s">
        <v>2</v>
      </c>
      <c r="B297" s="8"/>
      <c r="C297" s="12">
        <v>2422</v>
      </c>
      <c r="D297" s="96">
        <f t="shared" si="88"/>
        <v>-9.7951582867783937</v>
      </c>
      <c r="E297" s="41">
        <v>76572</v>
      </c>
      <c r="F297" s="96">
        <f t="shared" si="89"/>
        <v>13.861710037174714</v>
      </c>
      <c r="G297" s="16"/>
    </row>
    <row r="298" spans="1:7" ht="12.5" customHeight="1">
      <c r="A298" s="45" t="s">
        <v>1341</v>
      </c>
      <c r="B298" s="8"/>
      <c r="C298" s="12">
        <v>1906</v>
      </c>
      <c r="D298" s="96">
        <f t="shared" si="88"/>
        <v>-19.781144781144778</v>
      </c>
      <c r="E298" s="41">
        <v>65921</v>
      </c>
      <c r="F298" s="96">
        <f t="shared" si="89"/>
        <v>-5.2328172395451507</v>
      </c>
      <c r="G298" s="16"/>
    </row>
    <row r="299" spans="1:7" ht="12.5" customHeight="1">
      <c r="A299" s="45" t="s">
        <v>1350</v>
      </c>
      <c r="B299" s="8"/>
      <c r="C299" s="12">
        <v>2438</v>
      </c>
      <c r="D299" s="96">
        <f t="shared" si="88"/>
        <v>11.834862385321099</v>
      </c>
      <c r="E299" s="41">
        <v>66285</v>
      </c>
      <c r="F299" s="96">
        <f t="shared" si="89"/>
        <v>-6.660564669436031</v>
      </c>
      <c r="G299" s="16"/>
    </row>
    <row r="300" spans="1:7" ht="12.5" customHeight="1">
      <c r="A300" s="45" t="s">
        <v>1356</v>
      </c>
      <c r="B300" s="8"/>
      <c r="C300" s="12">
        <v>2389</v>
      </c>
      <c r="D300" s="96">
        <f t="shared" si="88"/>
        <v>0.92944655682298816</v>
      </c>
      <c r="E300" s="41">
        <v>68014</v>
      </c>
      <c r="F300" s="96">
        <f t="shared" si="89"/>
        <v>-0.20102419627004986</v>
      </c>
      <c r="G300" s="16"/>
    </row>
    <row r="301" spans="1:7" ht="12.5" customHeight="1">
      <c r="A301" s="45" t="s">
        <v>1366</v>
      </c>
      <c r="B301" s="8"/>
      <c r="C301" s="12">
        <v>1782</v>
      </c>
      <c r="D301" s="96">
        <f>(C301/C289-1)*100</f>
        <v>-36.266094420600858</v>
      </c>
      <c r="E301" s="41">
        <v>66819</v>
      </c>
      <c r="F301" s="96">
        <f t="shared" si="89"/>
        <v>-5.071815198397478</v>
      </c>
      <c r="G301" s="16"/>
    </row>
    <row r="302" spans="1:7" ht="12.5" customHeight="1">
      <c r="A302" s="45" t="s">
        <v>7</v>
      </c>
      <c r="B302" s="8"/>
      <c r="C302" s="12">
        <v>3790</v>
      </c>
      <c r="D302" s="96">
        <f>(C302/C290-1)*100</f>
        <v>57.131011608623552</v>
      </c>
      <c r="E302" s="41">
        <v>68548</v>
      </c>
      <c r="F302" s="96">
        <f>(E302/E290-1)*100</f>
        <v>-0.5700526537184003</v>
      </c>
      <c r="G302" s="16"/>
    </row>
    <row r="303" spans="1:7" ht="12.5" customHeight="1">
      <c r="A303" s="45" t="s">
        <v>10</v>
      </c>
      <c r="B303" s="8"/>
      <c r="C303" s="12">
        <v>1957</v>
      </c>
      <c r="D303" s="96">
        <f>(C303/C291-1)*100</f>
        <v>-39.598765432098773</v>
      </c>
      <c r="E303" s="41">
        <v>69669</v>
      </c>
      <c r="F303" s="96">
        <f>(E303/E291-1)*100</f>
        <v>-2.926054424612301</v>
      </c>
      <c r="G303" s="16"/>
    </row>
    <row r="304" spans="1:7" ht="12.5" customHeight="1">
      <c r="A304" s="45" t="s">
        <v>8</v>
      </c>
      <c r="B304" s="8"/>
      <c r="C304" s="12">
        <v>2396</v>
      </c>
      <c r="D304" s="96">
        <f>(C304/C292-1)*100</f>
        <v>5.3186813186813175</v>
      </c>
      <c r="E304" s="41">
        <v>65037</v>
      </c>
      <c r="F304" s="96">
        <f>(E304/E292-1)*100</f>
        <v>-1.8131586098614094</v>
      </c>
      <c r="G304" s="16"/>
    </row>
    <row r="305" spans="1:7" ht="12.65" customHeight="1">
      <c r="A305" s="57"/>
      <c r="B305" s="91"/>
      <c r="C305" s="92"/>
      <c r="D305" s="189"/>
      <c r="E305" s="93"/>
      <c r="F305" s="189"/>
      <c r="G305" s="16"/>
    </row>
    <row r="306" spans="1:7" ht="12.75" customHeight="1">
      <c r="A306" s="19" t="s">
        <v>222</v>
      </c>
    </row>
    <row r="307" spans="1:7" ht="12.75" customHeight="1">
      <c r="A307" s="19" t="s">
        <v>426</v>
      </c>
    </row>
  </sheetData>
  <mergeCells count="7">
    <mergeCell ref="A4:B5"/>
    <mergeCell ref="C4:C5"/>
    <mergeCell ref="E4:E5"/>
    <mergeCell ref="A1:F1"/>
    <mergeCell ref="A243:B244"/>
    <mergeCell ref="C243:C244"/>
    <mergeCell ref="E243:E244"/>
  </mergeCells>
  <phoneticPr fontId="5"/>
  <pageMargins left="1.89" right="0.28999999999999998" top="0.76" bottom="0.74" header="0.28999999999999998" footer="0.34"/>
  <pageSetup paperSize="9" orientation="portrait" r:id="rId1"/>
  <headerFooter alignWithMargins="0"/>
  <ignoredErrors>
    <ignoredError sqref="C7:C12 E7:E9 D7 E11:E12" formulaRange="1"/>
    <ignoredError sqref="D8:D12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307"/>
  <sheetViews>
    <sheetView showGridLines="0" zoomScale="120" zoomScaleNormal="120" workbookViewId="0">
      <pane ySplit="5" topLeftCell="A293" activePane="bottomLeft" state="frozen"/>
      <selection activeCell="Q287" sqref="Q287"/>
      <selection pane="bottomLeft" activeCell="A300" sqref="A300"/>
    </sheetView>
  </sheetViews>
  <sheetFormatPr defaultColWidth="9" defaultRowHeight="11"/>
  <cols>
    <col min="1" max="1" width="10.1796875" style="3" customWidth="1"/>
    <col min="2" max="2" width="2.08984375" style="3" customWidth="1"/>
    <col min="3" max="3" width="9.08984375" style="3" customWidth="1"/>
    <col min="4" max="4" width="7.6328125" style="3" customWidth="1"/>
    <col min="5" max="5" width="10.36328125" style="3" customWidth="1"/>
    <col min="6" max="6" width="8.36328125" style="3" customWidth="1"/>
    <col min="7" max="7" width="7.36328125" style="3" customWidth="1"/>
    <col min="8" max="16384" width="9" style="3"/>
  </cols>
  <sheetData>
    <row r="1" spans="1:6" ht="25.5" customHeight="1">
      <c r="A1" s="374" t="s">
        <v>105</v>
      </c>
      <c r="B1" s="374"/>
      <c r="C1" s="374"/>
      <c r="D1" s="374"/>
      <c r="E1" s="374"/>
      <c r="F1" s="374"/>
    </row>
    <row r="2" spans="1:6" s="1" customFormat="1" ht="30.75" customHeight="1">
      <c r="A2" s="11" t="s">
        <v>72</v>
      </c>
      <c r="B2" s="4"/>
      <c r="C2" s="4"/>
      <c r="D2" s="4"/>
      <c r="E2" s="4"/>
      <c r="F2" s="4"/>
    </row>
    <row r="3" spans="1:6" s="1" customFormat="1" ht="14.25" customHeight="1">
      <c r="F3" s="2"/>
    </row>
    <row r="4" spans="1:6" ht="12" customHeight="1">
      <c r="A4" s="378" t="s">
        <v>43</v>
      </c>
      <c r="B4" s="379"/>
      <c r="C4" s="395" t="s">
        <v>70</v>
      </c>
      <c r="D4" s="55"/>
      <c r="E4" s="395" t="s">
        <v>71</v>
      </c>
      <c r="F4" s="51"/>
    </row>
    <row r="5" spans="1:6" ht="27.75" customHeight="1">
      <c r="A5" s="382"/>
      <c r="B5" s="383"/>
      <c r="C5" s="371"/>
      <c r="D5" s="52" t="s">
        <v>106</v>
      </c>
      <c r="E5" s="371"/>
      <c r="F5" s="53" t="s">
        <v>106</v>
      </c>
    </row>
    <row r="6" spans="1:6" ht="5.25" customHeight="1">
      <c r="A6" s="9"/>
      <c r="B6" s="15"/>
      <c r="C6" s="10"/>
      <c r="D6" s="10"/>
      <c r="E6" s="10"/>
      <c r="F6" s="10"/>
    </row>
    <row r="7" spans="1:6" ht="15" customHeight="1">
      <c r="A7" s="10" t="s">
        <v>37</v>
      </c>
      <c r="B7" s="15"/>
      <c r="C7" s="23">
        <f>SUM(C29:C40)</f>
        <v>33030</v>
      </c>
      <c r="D7" s="23" t="s">
        <v>140</v>
      </c>
      <c r="E7" s="23">
        <v>15469869</v>
      </c>
      <c r="F7" s="23" t="s">
        <v>140</v>
      </c>
    </row>
    <row r="8" spans="1:6" ht="15" customHeight="1">
      <c r="A8" s="10" t="s">
        <v>38</v>
      </c>
      <c r="B8" s="15"/>
      <c r="C8" s="23">
        <f>SUM(C41:C52)</f>
        <v>31165</v>
      </c>
      <c r="D8" s="82">
        <f t="shared" ref="D8:D14" si="0">(C8/C7-1)*100</f>
        <v>-5.6463820768997923</v>
      </c>
      <c r="E8" s="23">
        <v>12731421</v>
      </c>
      <c r="F8" s="82">
        <f t="shared" ref="F8:F14" si="1">(E8/E7-1)*100</f>
        <v>-17.701817643058259</v>
      </c>
    </row>
    <row r="9" spans="1:6" ht="15" customHeight="1">
      <c r="A9" s="10" t="s">
        <v>39</v>
      </c>
      <c r="B9" s="15"/>
      <c r="C9" s="23">
        <f>SUM(C53:C64)</f>
        <v>39715</v>
      </c>
      <c r="D9" s="82">
        <f t="shared" si="0"/>
        <v>27.434622172308675</v>
      </c>
      <c r="E9" s="23">
        <v>12012736</v>
      </c>
      <c r="F9" s="82">
        <f t="shared" si="1"/>
        <v>-5.6449708166904529</v>
      </c>
    </row>
    <row r="10" spans="1:6" ht="15" customHeight="1">
      <c r="A10" s="10" t="s">
        <v>93</v>
      </c>
      <c r="B10" s="15"/>
      <c r="C10" s="23">
        <v>33657</v>
      </c>
      <c r="D10" s="82">
        <f t="shared" si="0"/>
        <v>-15.25368248772504</v>
      </c>
      <c r="E10" s="23">
        <v>10771859</v>
      </c>
      <c r="F10" s="82">
        <f t="shared" si="1"/>
        <v>-10.329678434621393</v>
      </c>
    </row>
    <row r="11" spans="1:6" ht="15" customHeight="1">
      <c r="A11" s="10" t="s">
        <v>100</v>
      </c>
      <c r="B11" s="15"/>
      <c r="C11" s="23">
        <f>SUM(C77:C88)</f>
        <v>27020</v>
      </c>
      <c r="D11" s="82">
        <f t="shared" si="0"/>
        <v>-19.719523427518794</v>
      </c>
      <c r="E11" s="23">
        <f>SUM(E77:E88)</f>
        <v>9387801</v>
      </c>
      <c r="F11" s="82">
        <f t="shared" si="1"/>
        <v>-12.848831385557503</v>
      </c>
    </row>
    <row r="12" spans="1:6" ht="15" customHeight="1">
      <c r="A12" s="10" t="s">
        <v>173</v>
      </c>
      <c r="B12" s="15"/>
      <c r="C12" s="23">
        <f>SUM(C89:C100)</f>
        <v>26269</v>
      </c>
      <c r="D12" s="82">
        <f t="shared" si="0"/>
        <v>-2.779422649888974</v>
      </c>
      <c r="E12" s="23">
        <f>SUM(E89:E100)</f>
        <v>9432903</v>
      </c>
      <c r="F12" s="82">
        <f t="shared" si="1"/>
        <v>0.48043199893137434</v>
      </c>
    </row>
    <row r="13" spans="1:6" ht="15" customHeight="1">
      <c r="A13" s="10" t="s">
        <v>207</v>
      </c>
      <c r="B13" s="15"/>
      <c r="C13" s="23">
        <f>SUM(C101:C112)</f>
        <v>29672</v>
      </c>
      <c r="D13" s="82">
        <f t="shared" si="0"/>
        <v>12.954432981841713</v>
      </c>
      <c r="E13" s="23">
        <f>SUM(E101:E112)</f>
        <v>9740533</v>
      </c>
      <c r="F13" s="82">
        <f t="shared" si="1"/>
        <v>3.2612441790189184</v>
      </c>
    </row>
    <row r="14" spans="1:6" ht="15" customHeight="1">
      <c r="A14" s="10" t="s">
        <v>214</v>
      </c>
      <c r="B14" s="15"/>
      <c r="C14" s="23">
        <f>SUM(C113:C124)</f>
        <v>30754</v>
      </c>
      <c r="D14" s="82">
        <f t="shared" si="0"/>
        <v>3.6465354543003592</v>
      </c>
      <c r="E14" s="23">
        <f>SUM(E113:E124)</f>
        <v>9533188</v>
      </c>
      <c r="F14" s="82">
        <f t="shared" si="1"/>
        <v>-2.1286822805281824</v>
      </c>
    </row>
    <row r="15" spans="1:6" ht="15" customHeight="1">
      <c r="A15" s="10" t="s">
        <v>251</v>
      </c>
      <c r="B15" s="15"/>
      <c r="C15" s="23">
        <f>SUM(C125:C136)</f>
        <v>31472</v>
      </c>
      <c r="D15" s="82">
        <f t="shared" ref="D15:D20" si="2">(C15/C14-1)*100</f>
        <v>2.3346556545490005</v>
      </c>
      <c r="E15" s="23">
        <f>SUM(E125:E136)</f>
        <v>8567735</v>
      </c>
      <c r="F15" s="82">
        <f>(E15/E14-1)*100</f>
        <v>-10.127283758591565</v>
      </c>
    </row>
    <row r="16" spans="1:6" ht="15" customHeight="1">
      <c r="A16" s="10" t="s">
        <v>261</v>
      </c>
      <c r="B16" s="15"/>
      <c r="C16" s="23">
        <f>SUM(C137:C148)</f>
        <v>23722</v>
      </c>
      <c r="D16" s="82">
        <f t="shared" si="2"/>
        <v>-24.625063548551097</v>
      </c>
      <c r="E16" s="23">
        <f>SUM(E137:E148)</f>
        <v>9073357</v>
      </c>
      <c r="F16" s="82">
        <f>(E16/E15-1)*100</f>
        <v>5.9014663735514672</v>
      </c>
    </row>
    <row r="17" spans="1:9" ht="15" customHeight="1">
      <c r="A17" s="10" t="s">
        <v>269</v>
      </c>
      <c r="B17" s="15"/>
      <c r="C17" s="23">
        <f>SUM(C149:C160)</f>
        <v>22361</v>
      </c>
      <c r="D17" s="82">
        <f t="shared" si="2"/>
        <v>-5.7372902790658431</v>
      </c>
      <c r="E17" s="23">
        <f>SUM(E149:E160)</f>
        <v>12843219</v>
      </c>
      <c r="F17" s="82" t="s">
        <v>202</v>
      </c>
      <c r="H17" s="151"/>
      <c r="I17" s="152"/>
    </row>
    <row r="18" spans="1:9" ht="15" customHeight="1">
      <c r="A18" s="10" t="s">
        <v>295</v>
      </c>
      <c r="B18" s="15"/>
      <c r="C18" s="23">
        <f>SUM(C161:C172)</f>
        <v>24594</v>
      </c>
      <c r="D18" s="82">
        <f t="shared" si="2"/>
        <v>9.9861365770761665</v>
      </c>
      <c r="E18" s="23">
        <f>SUM(E161:E172)</f>
        <v>15607568</v>
      </c>
      <c r="F18" s="82">
        <f t="shared" ref="F18:F25" si="3">(E18/E17-1)*100</f>
        <v>21.523801782092168</v>
      </c>
      <c r="H18" s="151"/>
      <c r="I18" s="152"/>
    </row>
    <row r="19" spans="1:9" ht="15" customHeight="1">
      <c r="A19" s="10" t="s">
        <v>303</v>
      </c>
      <c r="B19" s="15"/>
      <c r="C19" s="23">
        <f>SUM(C173:C184)</f>
        <v>25648</v>
      </c>
      <c r="D19" s="82">
        <f t="shared" si="2"/>
        <v>4.2855981133609777</v>
      </c>
      <c r="E19" s="23">
        <f>SUM(E173:E184)</f>
        <v>16280598</v>
      </c>
      <c r="F19" s="82">
        <f t="shared" si="3"/>
        <v>4.312202900541573</v>
      </c>
      <c r="H19" s="151"/>
      <c r="I19" s="152"/>
    </row>
    <row r="20" spans="1:9" ht="15" customHeight="1">
      <c r="A20" s="10" t="s">
        <v>309</v>
      </c>
      <c r="B20" s="15"/>
      <c r="C20" s="23">
        <f>SUM(C185:C196)</f>
        <v>28699</v>
      </c>
      <c r="D20" s="82">
        <f t="shared" si="2"/>
        <v>11.895664379288839</v>
      </c>
      <c r="E20" s="23">
        <f>SUM(E185:E196)</f>
        <v>15205077</v>
      </c>
      <c r="F20" s="82">
        <f t="shared" si="3"/>
        <v>-6.6061516904968753</v>
      </c>
      <c r="H20" s="151"/>
      <c r="I20" s="152"/>
    </row>
    <row r="21" spans="1:9" ht="15" customHeight="1">
      <c r="A21" s="10" t="s">
        <v>363</v>
      </c>
      <c r="B21" s="15"/>
      <c r="C21" s="23">
        <f>SUM(C197:C208)</f>
        <v>25114</v>
      </c>
      <c r="D21" s="82">
        <f>(C21/C20-1)*100</f>
        <v>-12.491724450329277</v>
      </c>
      <c r="E21" s="23">
        <v>15609636</v>
      </c>
      <c r="F21" s="82">
        <f t="shared" si="3"/>
        <v>2.6606836650679311</v>
      </c>
      <c r="H21" s="151"/>
      <c r="I21" s="152"/>
    </row>
    <row r="22" spans="1:9" ht="15" customHeight="1">
      <c r="A22" s="273" t="s">
        <v>396</v>
      </c>
      <c r="B22" s="15"/>
      <c r="C22" s="23">
        <f>SUM(C209:C220)</f>
        <v>33020</v>
      </c>
      <c r="D22" s="82">
        <f>(C22/C21-1)*100</f>
        <v>31.480449151867475</v>
      </c>
      <c r="E22" s="23">
        <f>SUM(E209:E220)</f>
        <v>15327564</v>
      </c>
      <c r="F22" s="82">
        <f t="shared" si="3"/>
        <v>-1.8070376528959375</v>
      </c>
      <c r="H22" s="151"/>
      <c r="I22" s="152"/>
    </row>
    <row r="23" spans="1:9" ht="15" customHeight="1">
      <c r="A23" s="290" t="s">
        <v>413</v>
      </c>
      <c r="B23" s="15"/>
      <c r="C23" s="23">
        <f>SUM(C221:C232)</f>
        <v>25051</v>
      </c>
      <c r="D23" s="82">
        <f>(C23/C22-1)*100</f>
        <v>-24.133858267716533</v>
      </c>
      <c r="E23" s="23">
        <v>14830195</v>
      </c>
      <c r="F23" s="82">
        <f t="shared" si="3"/>
        <v>-3.2449318104298852</v>
      </c>
      <c r="H23" s="151"/>
      <c r="I23" s="152"/>
    </row>
    <row r="24" spans="1:9" ht="15" customHeight="1">
      <c r="A24" s="307" t="s">
        <v>450</v>
      </c>
      <c r="B24" s="15"/>
      <c r="C24" s="23">
        <v>41319</v>
      </c>
      <c r="D24" s="82">
        <f t="shared" ref="D24:D25" si="4">(C24/C23-1)*100</f>
        <v>64.93952337232048</v>
      </c>
      <c r="E24" s="23">
        <v>15967000</v>
      </c>
      <c r="F24" s="82">
        <f t="shared" si="3"/>
        <v>7.6654757405415053</v>
      </c>
      <c r="H24" s="151"/>
      <c r="I24" s="152"/>
    </row>
    <row r="25" spans="1:9" ht="15" customHeight="1">
      <c r="A25" s="307" t="s">
        <v>452</v>
      </c>
      <c r="B25" s="15"/>
      <c r="C25" s="23">
        <v>42882</v>
      </c>
      <c r="D25" s="82">
        <f t="shared" si="4"/>
        <v>3.7827633776228886</v>
      </c>
      <c r="E25" s="23">
        <v>17267442</v>
      </c>
      <c r="F25" s="82">
        <f t="shared" si="3"/>
        <v>8.1445606563537396</v>
      </c>
      <c r="H25" s="151"/>
      <c r="I25" s="152"/>
    </row>
    <row r="26" spans="1:9" ht="15" customHeight="1">
      <c r="A26" s="316" t="s">
        <v>491</v>
      </c>
      <c r="B26" s="15"/>
      <c r="C26" s="23">
        <f>SUM(C257:C268)</f>
        <v>32345</v>
      </c>
      <c r="D26" s="82">
        <f>(C26/C25-1)*100</f>
        <v>-24.57208152604823</v>
      </c>
      <c r="E26" s="23">
        <f>SUM(E257:E268)</f>
        <v>20057606.947099999</v>
      </c>
      <c r="F26" s="82">
        <f>(E26/E25-1)*100</f>
        <v>16.158530876200405</v>
      </c>
      <c r="H26" s="151"/>
      <c r="I26" s="152"/>
    </row>
    <row r="27" spans="1:9" ht="15" customHeight="1">
      <c r="A27" s="342" t="s">
        <v>1265</v>
      </c>
      <c r="B27" s="15"/>
      <c r="C27" s="23">
        <f>SUM(C269:C280)</f>
        <v>37240</v>
      </c>
      <c r="D27" s="82">
        <f>(C27/C26-1)*100</f>
        <v>15.133714639047756</v>
      </c>
      <c r="E27" s="23">
        <f>SUM(E269:E280)</f>
        <v>21542222</v>
      </c>
      <c r="F27" s="82">
        <v>2.0644489344720629</v>
      </c>
      <c r="H27" s="151"/>
      <c r="I27" s="152"/>
    </row>
    <row r="28" spans="1:9" ht="15" customHeight="1">
      <c r="A28" s="354" t="s">
        <v>1333</v>
      </c>
      <c r="B28" s="15"/>
      <c r="C28" s="23">
        <f>SUM(C281:C292)</f>
        <v>31824</v>
      </c>
      <c r="D28" s="82">
        <f>(C28/C27-1)*100</f>
        <v>-14.543501611170784</v>
      </c>
      <c r="E28" s="23">
        <f>SUM(E281:E292)</f>
        <v>20938866</v>
      </c>
      <c r="F28" s="82">
        <f>(E28/E27-1)*100</f>
        <v>-2.8008067134393078</v>
      </c>
      <c r="H28" s="151"/>
      <c r="I28" s="152"/>
    </row>
    <row r="29" spans="1:9" s="1" customFormat="1" ht="20.149999999999999" customHeight="1">
      <c r="A29" s="6" t="s">
        <v>40</v>
      </c>
      <c r="B29" s="7"/>
      <c r="C29" s="12">
        <v>1935</v>
      </c>
      <c r="D29" s="83" t="s">
        <v>142</v>
      </c>
      <c r="E29" s="12">
        <v>533371</v>
      </c>
      <c r="F29" s="83" t="s">
        <v>142</v>
      </c>
    </row>
    <row r="30" spans="1:9" s="1" customFormat="1" ht="12.65" customHeight="1">
      <c r="A30" s="6" t="s">
        <v>44</v>
      </c>
      <c r="B30" s="7"/>
      <c r="C30" s="12">
        <v>3214</v>
      </c>
      <c r="D30" s="83" t="s">
        <v>142</v>
      </c>
      <c r="E30" s="12">
        <v>907048</v>
      </c>
      <c r="F30" s="83" t="s">
        <v>142</v>
      </c>
    </row>
    <row r="31" spans="1:9" s="1" customFormat="1" ht="12.65" customHeight="1">
      <c r="A31" s="6" t="s">
        <v>4</v>
      </c>
      <c r="B31" s="7"/>
      <c r="C31" s="14">
        <v>1538</v>
      </c>
      <c r="D31" s="83" t="s">
        <v>142</v>
      </c>
      <c r="E31" s="12">
        <v>1157115</v>
      </c>
      <c r="F31" s="83" t="s">
        <v>142</v>
      </c>
    </row>
    <row r="32" spans="1:9" s="1" customFormat="1" ht="12.65" customHeight="1">
      <c r="A32" s="6" t="s">
        <v>5</v>
      </c>
      <c r="B32" s="7"/>
      <c r="C32" s="12">
        <v>4554</v>
      </c>
      <c r="D32" s="83" t="s">
        <v>142</v>
      </c>
      <c r="E32" s="12">
        <v>1567960</v>
      </c>
      <c r="F32" s="83" t="s">
        <v>142</v>
      </c>
    </row>
    <row r="33" spans="1:6" s="1" customFormat="1" ht="12.65" customHeight="1">
      <c r="A33" s="6" t="s">
        <v>6</v>
      </c>
      <c r="B33" s="7"/>
      <c r="C33" s="12">
        <v>1772</v>
      </c>
      <c r="D33" s="83" t="s">
        <v>142</v>
      </c>
      <c r="E33" s="12">
        <v>1350758</v>
      </c>
      <c r="F33" s="83" t="s">
        <v>142</v>
      </c>
    </row>
    <row r="34" spans="1:6" s="1" customFormat="1" ht="12.65" customHeight="1">
      <c r="A34" s="6" t="s">
        <v>7</v>
      </c>
      <c r="B34" s="7"/>
      <c r="C34" s="12">
        <v>3298</v>
      </c>
      <c r="D34" s="83" t="s">
        <v>142</v>
      </c>
      <c r="E34" s="12">
        <v>1934508</v>
      </c>
      <c r="F34" s="83" t="s">
        <v>142</v>
      </c>
    </row>
    <row r="35" spans="1:6" s="1" customFormat="1" ht="12.65" customHeight="1">
      <c r="A35" s="6" t="s">
        <v>45</v>
      </c>
      <c r="B35" s="7"/>
      <c r="C35" s="14">
        <v>4195</v>
      </c>
      <c r="D35" s="83" t="s">
        <v>142</v>
      </c>
      <c r="E35" s="12">
        <v>1399559</v>
      </c>
      <c r="F35" s="83" t="s">
        <v>142</v>
      </c>
    </row>
    <row r="36" spans="1:6" s="1" customFormat="1" ht="12.65" customHeight="1">
      <c r="A36" s="6" t="s">
        <v>8</v>
      </c>
      <c r="B36" s="7"/>
      <c r="C36" s="12">
        <v>3494</v>
      </c>
      <c r="D36" s="83" t="s">
        <v>142</v>
      </c>
      <c r="E36" s="12">
        <v>1211170</v>
      </c>
      <c r="F36" s="83" t="s">
        <v>142</v>
      </c>
    </row>
    <row r="37" spans="1:6" s="1" customFormat="1" ht="12.65" customHeight="1">
      <c r="A37" s="6" t="s">
        <v>9</v>
      </c>
      <c r="B37" s="7"/>
      <c r="C37" s="12">
        <v>1992</v>
      </c>
      <c r="D37" s="83" t="s">
        <v>142</v>
      </c>
      <c r="E37" s="12">
        <v>1468298</v>
      </c>
      <c r="F37" s="83" t="s">
        <v>142</v>
      </c>
    </row>
    <row r="38" spans="1:6" s="1" customFormat="1" ht="12.65" customHeight="1">
      <c r="A38" s="6" t="s">
        <v>46</v>
      </c>
      <c r="B38" s="8"/>
      <c r="C38" s="13">
        <v>2651</v>
      </c>
      <c r="D38" s="83" t="s">
        <v>142</v>
      </c>
      <c r="E38" s="13">
        <v>844126</v>
      </c>
      <c r="F38" s="83" t="s">
        <v>142</v>
      </c>
    </row>
    <row r="39" spans="1:6" s="1" customFormat="1" ht="12.65" customHeight="1">
      <c r="A39" s="6" t="s">
        <v>0</v>
      </c>
      <c r="B39" s="8"/>
      <c r="C39" s="13">
        <v>1135</v>
      </c>
      <c r="D39" s="83" t="s">
        <v>142</v>
      </c>
      <c r="E39" s="13">
        <v>812080</v>
      </c>
      <c r="F39" s="83" t="s">
        <v>142</v>
      </c>
    </row>
    <row r="40" spans="1:6" s="1" customFormat="1" ht="12.65" customHeight="1">
      <c r="A40" s="6" t="s">
        <v>1</v>
      </c>
      <c r="B40" s="8"/>
      <c r="C40" s="13">
        <v>3252</v>
      </c>
      <c r="D40" s="83" t="s">
        <v>142</v>
      </c>
      <c r="E40" s="13">
        <v>2283875</v>
      </c>
      <c r="F40" s="83" t="s">
        <v>142</v>
      </c>
    </row>
    <row r="41" spans="1:6" s="1" customFormat="1" ht="20.149999999999999" customHeight="1">
      <c r="A41" s="6" t="s">
        <v>47</v>
      </c>
      <c r="B41" s="8"/>
      <c r="C41" s="12">
        <v>2552</v>
      </c>
      <c r="D41" s="72">
        <f t="shared" ref="D41:D72" si="5">(C41/C29-1)*100</f>
        <v>31.886304909560724</v>
      </c>
      <c r="E41" s="12">
        <v>500671</v>
      </c>
      <c r="F41" s="72">
        <f t="shared" ref="F41:F72" si="6">(E41/E29-1)*100</f>
        <v>-6.1308170110485953</v>
      </c>
    </row>
    <row r="42" spans="1:6" s="1" customFormat="1" ht="12.65" customHeight="1">
      <c r="A42" s="6" t="s">
        <v>3</v>
      </c>
      <c r="B42" s="8"/>
      <c r="C42" s="12">
        <v>679</v>
      </c>
      <c r="D42" s="72">
        <f t="shared" si="5"/>
        <v>-78.873677660236467</v>
      </c>
      <c r="E42" s="12">
        <v>630413</v>
      </c>
      <c r="F42" s="72">
        <f t="shared" si="6"/>
        <v>-30.498385972958431</v>
      </c>
    </row>
    <row r="43" spans="1:6" s="1" customFormat="1" ht="12.65" customHeight="1">
      <c r="A43" s="6" t="s">
        <v>4</v>
      </c>
      <c r="B43" s="8"/>
      <c r="C43" s="14">
        <v>2770</v>
      </c>
      <c r="D43" s="72">
        <f>(C43/C31-1)*100</f>
        <v>80.104031209362802</v>
      </c>
      <c r="E43" s="12">
        <v>1123461</v>
      </c>
      <c r="F43" s="72">
        <f t="shared" si="6"/>
        <v>-2.9084403883797183</v>
      </c>
    </row>
    <row r="44" spans="1:6" s="1" customFormat="1" ht="12.65" customHeight="1">
      <c r="A44" s="6" t="s">
        <v>5</v>
      </c>
      <c r="B44" s="8"/>
      <c r="C44" s="12">
        <v>2999</v>
      </c>
      <c r="D44" s="72">
        <f t="shared" si="5"/>
        <v>-34.145805884936323</v>
      </c>
      <c r="E44" s="12">
        <v>1245027</v>
      </c>
      <c r="F44" s="72">
        <f t="shared" si="6"/>
        <v>-20.595742238322401</v>
      </c>
    </row>
    <row r="45" spans="1:6" s="1" customFormat="1" ht="12.65" customHeight="1">
      <c r="A45" s="6" t="s">
        <v>6</v>
      </c>
      <c r="B45" s="8"/>
      <c r="C45" s="12">
        <v>2000</v>
      </c>
      <c r="D45" s="72">
        <f t="shared" si="5"/>
        <v>12.866817155756216</v>
      </c>
      <c r="E45" s="12">
        <v>1210051</v>
      </c>
      <c r="F45" s="72">
        <f t="shared" si="6"/>
        <v>-10.416891848873</v>
      </c>
    </row>
    <row r="46" spans="1:6" s="1" customFormat="1" ht="12.65" customHeight="1">
      <c r="A46" s="6" t="s">
        <v>7</v>
      </c>
      <c r="B46" s="8"/>
      <c r="C46" s="12">
        <v>3457</v>
      </c>
      <c r="D46" s="72">
        <f t="shared" si="5"/>
        <v>4.8211036992116485</v>
      </c>
      <c r="E46" s="12">
        <v>1495242</v>
      </c>
      <c r="F46" s="72">
        <f t="shared" si="6"/>
        <v>-22.706858798206053</v>
      </c>
    </row>
    <row r="47" spans="1:6" s="1" customFormat="1" ht="12.65" customHeight="1">
      <c r="A47" s="6" t="s">
        <v>10</v>
      </c>
      <c r="B47" s="8"/>
      <c r="C47" s="14">
        <v>7365</v>
      </c>
      <c r="D47" s="72">
        <f t="shared" si="5"/>
        <v>75.56615017878427</v>
      </c>
      <c r="E47" s="12">
        <v>1332605</v>
      </c>
      <c r="F47" s="72">
        <f t="shared" si="6"/>
        <v>-4.7839355111145672</v>
      </c>
    </row>
    <row r="48" spans="1:6" s="1" customFormat="1" ht="12.65" customHeight="1">
      <c r="A48" s="6" t="s">
        <v>8</v>
      </c>
      <c r="B48" s="8"/>
      <c r="C48" s="12">
        <v>2166</v>
      </c>
      <c r="D48" s="72">
        <f t="shared" si="5"/>
        <v>-38.008013737836286</v>
      </c>
      <c r="E48" s="12">
        <v>872637</v>
      </c>
      <c r="F48" s="72">
        <f t="shared" si="6"/>
        <v>-27.950906974248046</v>
      </c>
    </row>
    <row r="49" spans="1:6" s="1" customFormat="1" ht="12.65" customHeight="1">
      <c r="A49" s="6" t="s">
        <v>9</v>
      </c>
      <c r="B49" s="8"/>
      <c r="C49" s="12">
        <v>4435</v>
      </c>
      <c r="D49" s="72">
        <f t="shared" si="5"/>
        <v>122.64056224899598</v>
      </c>
      <c r="E49" s="12">
        <v>1127095</v>
      </c>
      <c r="F49" s="72">
        <f t="shared" si="6"/>
        <v>-23.237993922214706</v>
      </c>
    </row>
    <row r="50" spans="1:6" s="1" customFormat="1" ht="12.65" customHeight="1">
      <c r="A50" s="6" t="s">
        <v>48</v>
      </c>
      <c r="B50" s="8"/>
      <c r="C50" s="13">
        <v>908</v>
      </c>
      <c r="D50" s="72">
        <f t="shared" si="5"/>
        <v>-65.748774047529238</v>
      </c>
      <c r="E50" s="13">
        <v>739363</v>
      </c>
      <c r="F50" s="72">
        <f t="shared" si="6"/>
        <v>-12.410824924241171</v>
      </c>
    </row>
    <row r="51" spans="1:6" s="1" customFormat="1" ht="12.65" customHeight="1">
      <c r="A51" s="6" t="s">
        <v>0</v>
      </c>
      <c r="B51" s="8"/>
      <c r="C51" s="13">
        <v>483</v>
      </c>
      <c r="D51" s="72">
        <f t="shared" si="5"/>
        <v>-57.444933920704841</v>
      </c>
      <c r="E51" s="13">
        <v>748272</v>
      </c>
      <c r="F51" s="72">
        <f t="shared" si="6"/>
        <v>-7.8573539552753369</v>
      </c>
    </row>
    <row r="52" spans="1:6" s="1" customFormat="1" ht="12.65" customHeight="1">
      <c r="A52" s="6" t="s">
        <v>1</v>
      </c>
      <c r="B52" s="8"/>
      <c r="C52" s="13">
        <v>1351</v>
      </c>
      <c r="D52" s="72">
        <f t="shared" si="5"/>
        <v>-58.456334563345635</v>
      </c>
      <c r="E52" s="13">
        <v>1706583</v>
      </c>
      <c r="F52" s="72">
        <f t="shared" si="6"/>
        <v>-25.276864977286408</v>
      </c>
    </row>
    <row r="53" spans="1:6" s="1" customFormat="1" ht="20.149999999999999" customHeight="1">
      <c r="A53" s="6" t="s">
        <v>49</v>
      </c>
      <c r="B53" s="8"/>
      <c r="C53" s="12">
        <v>3684</v>
      </c>
      <c r="D53" s="72">
        <f t="shared" si="5"/>
        <v>44.357366771159867</v>
      </c>
      <c r="E53" s="12">
        <v>404844</v>
      </c>
      <c r="F53" s="72">
        <f t="shared" si="6"/>
        <v>-19.139714503136794</v>
      </c>
    </row>
    <row r="54" spans="1:6" s="1" customFormat="1" ht="12.65" customHeight="1">
      <c r="A54" s="6" t="s">
        <v>3</v>
      </c>
      <c r="B54" s="8"/>
      <c r="C54" s="12">
        <v>728</v>
      </c>
      <c r="D54" s="72">
        <f t="shared" si="5"/>
        <v>7.2164948453608213</v>
      </c>
      <c r="E54" s="12">
        <v>530628</v>
      </c>
      <c r="F54" s="72">
        <f t="shared" si="6"/>
        <v>-15.82851241963602</v>
      </c>
    </row>
    <row r="55" spans="1:6" s="1" customFormat="1" ht="12.65" customHeight="1">
      <c r="A55" s="6" t="s">
        <v>4</v>
      </c>
      <c r="B55" s="8"/>
      <c r="C55" s="14">
        <v>4652</v>
      </c>
      <c r="D55" s="72">
        <f t="shared" si="5"/>
        <v>67.942238267148028</v>
      </c>
      <c r="E55" s="12">
        <v>969284</v>
      </c>
      <c r="F55" s="72">
        <f t="shared" si="6"/>
        <v>-13.723395827714535</v>
      </c>
    </row>
    <row r="56" spans="1:6" s="1" customFormat="1" ht="12.65" customHeight="1">
      <c r="A56" s="6" t="s">
        <v>5</v>
      </c>
      <c r="B56" s="8"/>
      <c r="C56" s="12">
        <v>3985</v>
      </c>
      <c r="D56" s="72">
        <f t="shared" si="5"/>
        <v>32.87762587529177</v>
      </c>
      <c r="E56" s="12">
        <v>1051053</v>
      </c>
      <c r="F56" s="72">
        <f t="shared" si="6"/>
        <v>-15.579903086439085</v>
      </c>
    </row>
    <row r="57" spans="1:6" s="1" customFormat="1" ht="12.65" customHeight="1">
      <c r="A57" s="6" t="s">
        <v>6</v>
      </c>
      <c r="B57" s="8"/>
      <c r="C57" s="12">
        <v>1837</v>
      </c>
      <c r="D57" s="72">
        <f t="shared" si="5"/>
        <v>-8.1500000000000021</v>
      </c>
      <c r="E57" s="12">
        <v>1078586</v>
      </c>
      <c r="F57" s="72">
        <f t="shared" si="6"/>
        <v>-10.864418111302744</v>
      </c>
    </row>
    <row r="58" spans="1:6" s="1" customFormat="1" ht="12.65" customHeight="1">
      <c r="A58" s="6" t="s">
        <v>7</v>
      </c>
      <c r="B58" s="8"/>
      <c r="C58" s="12">
        <v>3832</v>
      </c>
      <c r="D58" s="72">
        <f t="shared" si="5"/>
        <v>10.84755568411917</v>
      </c>
      <c r="E58" s="12">
        <v>1378340</v>
      </c>
      <c r="F58" s="72">
        <f t="shared" si="6"/>
        <v>-7.8182662070755082</v>
      </c>
    </row>
    <row r="59" spans="1:6" s="1" customFormat="1" ht="12.65" customHeight="1">
      <c r="A59" s="6" t="s">
        <v>10</v>
      </c>
      <c r="B59" s="8"/>
      <c r="C59" s="14">
        <v>4651</v>
      </c>
      <c r="D59" s="72">
        <f t="shared" si="5"/>
        <v>-36.849966055668702</v>
      </c>
      <c r="E59" s="12">
        <v>1111282</v>
      </c>
      <c r="F59" s="72">
        <f t="shared" si="6"/>
        <v>-16.608297282390506</v>
      </c>
    </row>
    <row r="60" spans="1:6" s="1" customFormat="1" ht="12.65" customHeight="1">
      <c r="A60" s="6" t="s">
        <v>8</v>
      </c>
      <c r="B60" s="8"/>
      <c r="C60" s="12">
        <v>3928</v>
      </c>
      <c r="D60" s="72">
        <f t="shared" si="5"/>
        <v>81.348107109879962</v>
      </c>
      <c r="E60" s="12">
        <v>826575</v>
      </c>
      <c r="F60" s="72">
        <f t="shared" si="6"/>
        <v>-5.2784834931363207</v>
      </c>
    </row>
    <row r="61" spans="1:6" s="1" customFormat="1" ht="12.65" customHeight="1">
      <c r="A61" s="6" t="s">
        <v>9</v>
      </c>
      <c r="B61" s="8"/>
      <c r="C61" s="12">
        <v>4834</v>
      </c>
      <c r="D61" s="72">
        <f t="shared" si="5"/>
        <v>8.9966178128523033</v>
      </c>
      <c r="E61" s="12">
        <v>935529</v>
      </c>
      <c r="F61" s="72">
        <f t="shared" si="6"/>
        <v>-16.996437744821868</v>
      </c>
    </row>
    <row r="62" spans="1:6" s="1" customFormat="1" ht="12.65" customHeight="1">
      <c r="A62" s="6" t="s">
        <v>50</v>
      </c>
      <c r="B62" s="8"/>
      <c r="C62" s="13">
        <v>2556</v>
      </c>
      <c r="D62" s="72">
        <f t="shared" si="5"/>
        <v>181.49779735682819</v>
      </c>
      <c r="E62" s="13">
        <v>592200</v>
      </c>
      <c r="F62" s="72">
        <f t="shared" si="6"/>
        <v>-19.904025492214238</v>
      </c>
    </row>
    <row r="63" spans="1:6" s="1" customFormat="1" ht="12.65" customHeight="1">
      <c r="A63" s="6" t="s">
        <v>0</v>
      </c>
      <c r="B63" s="8"/>
      <c r="C63" s="13">
        <v>1903</v>
      </c>
      <c r="D63" s="72">
        <f t="shared" si="5"/>
        <v>293.99585921325053</v>
      </c>
      <c r="E63" s="13">
        <v>736731</v>
      </c>
      <c r="F63" s="72">
        <f t="shared" si="6"/>
        <v>-1.5423535826544321</v>
      </c>
    </row>
    <row r="64" spans="1:6" s="1" customFormat="1" ht="13.5" customHeight="1">
      <c r="A64" s="6" t="s">
        <v>1</v>
      </c>
      <c r="B64" s="8"/>
      <c r="C64" s="13">
        <v>3125</v>
      </c>
      <c r="D64" s="72">
        <f t="shared" si="5"/>
        <v>131.31014063656551</v>
      </c>
      <c r="E64" s="13">
        <v>2397685</v>
      </c>
      <c r="F64" s="72">
        <f t="shared" si="6"/>
        <v>40.496243077541493</v>
      </c>
    </row>
    <row r="65" spans="1:6" s="1" customFormat="1" ht="20.149999999999999" customHeight="1">
      <c r="A65" s="6" t="s">
        <v>114</v>
      </c>
      <c r="B65" s="7"/>
      <c r="C65" s="12">
        <v>2109</v>
      </c>
      <c r="D65" s="72">
        <f t="shared" si="5"/>
        <v>-42.752442996742666</v>
      </c>
      <c r="E65" s="12">
        <v>391259</v>
      </c>
      <c r="F65" s="72">
        <f t="shared" si="6"/>
        <v>-3.3556135202695403</v>
      </c>
    </row>
    <row r="66" spans="1:6" s="1" customFormat="1" ht="12.65" customHeight="1">
      <c r="A66" s="6" t="s">
        <v>44</v>
      </c>
      <c r="B66" s="7"/>
      <c r="C66" s="12">
        <v>1326</v>
      </c>
      <c r="D66" s="72">
        <f t="shared" si="5"/>
        <v>82.142857142857139</v>
      </c>
      <c r="E66" s="12">
        <v>522106</v>
      </c>
      <c r="F66" s="72">
        <f t="shared" si="6"/>
        <v>-1.6060215442833758</v>
      </c>
    </row>
    <row r="67" spans="1:6" s="1" customFormat="1" ht="12.65" customHeight="1">
      <c r="A67" s="6" t="s">
        <v>4</v>
      </c>
      <c r="B67" s="7"/>
      <c r="C67" s="14">
        <v>2426</v>
      </c>
      <c r="D67" s="72">
        <f t="shared" si="5"/>
        <v>-47.850386930352542</v>
      </c>
      <c r="E67" s="12">
        <v>928939</v>
      </c>
      <c r="F67" s="72">
        <f t="shared" si="6"/>
        <v>-4.1623507661325281</v>
      </c>
    </row>
    <row r="68" spans="1:6" s="1" customFormat="1" ht="12.65" customHeight="1">
      <c r="A68" s="6" t="s">
        <v>5</v>
      </c>
      <c r="B68" s="7"/>
      <c r="C68" s="12">
        <v>4568</v>
      </c>
      <c r="D68" s="72">
        <f t="shared" si="5"/>
        <v>14.629861982434122</v>
      </c>
      <c r="E68" s="12">
        <v>1050860</v>
      </c>
      <c r="F68" s="72">
        <f t="shared" si="6"/>
        <v>-1.8362537379179589E-2</v>
      </c>
    </row>
    <row r="69" spans="1:6" s="1" customFormat="1" ht="12.65" customHeight="1">
      <c r="A69" s="6" t="s">
        <v>6</v>
      </c>
      <c r="B69" s="7"/>
      <c r="C69" s="12">
        <v>2789</v>
      </c>
      <c r="D69" s="72">
        <f t="shared" si="5"/>
        <v>51.823625476320089</v>
      </c>
      <c r="E69" s="12">
        <v>1120101</v>
      </c>
      <c r="F69" s="72">
        <f t="shared" si="6"/>
        <v>3.8490208476653631</v>
      </c>
    </row>
    <row r="70" spans="1:6" s="1" customFormat="1" ht="12.65" customHeight="1">
      <c r="A70" s="6" t="s">
        <v>7</v>
      </c>
      <c r="B70" s="7"/>
      <c r="C70" s="12">
        <v>3274</v>
      </c>
      <c r="D70" s="72">
        <f t="shared" si="5"/>
        <v>-14.561586638830892</v>
      </c>
      <c r="E70" s="12">
        <v>1348294</v>
      </c>
      <c r="F70" s="72">
        <f t="shared" si="6"/>
        <v>-2.1798685375161386</v>
      </c>
    </row>
    <row r="71" spans="1:6" s="1" customFormat="1" ht="12.65" customHeight="1">
      <c r="A71" s="6" t="s">
        <v>45</v>
      </c>
      <c r="B71" s="7"/>
      <c r="C71" s="14">
        <v>6599</v>
      </c>
      <c r="D71" s="72">
        <f t="shared" si="5"/>
        <v>41.883465921307248</v>
      </c>
      <c r="E71" s="12">
        <v>1068588</v>
      </c>
      <c r="F71" s="72">
        <f t="shared" si="6"/>
        <v>-3.8418691205292621</v>
      </c>
    </row>
    <row r="72" spans="1:6" s="1" customFormat="1" ht="12.65" customHeight="1">
      <c r="A72" s="6" t="s">
        <v>8</v>
      </c>
      <c r="B72" s="7"/>
      <c r="C72" s="12">
        <v>2848</v>
      </c>
      <c r="D72" s="72">
        <f t="shared" si="5"/>
        <v>-27.494908350305501</v>
      </c>
      <c r="E72" s="12">
        <v>746519</v>
      </c>
      <c r="F72" s="72">
        <f t="shared" si="6"/>
        <v>-9.685267519583828</v>
      </c>
    </row>
    <row r="73" spans="1:6" s="1" customFormat="1" ht="12.65" customHeight="1">
      <c r="A73" s="6" t="s">
        <v>9</v>
      </c>
      <c r="B73" s="7"/>
      <c r="C73" s="12">
        <v>2831</v>
      </c>
      <c r="D73" s="72">
        <f t="shared" ref="D73:D96" si="7">(C73/C61-1)*100</f>
        <v>-41.435664046338438</v>
      </c>
      <c r="E73" s="12">
        <v>878558</v>
      </c>
      <c r="F73" s="72">
        <f t="shared" ref="F73:F96" si="8">(E73/E61-1)*100</f>
        <v>-6.089709672281673</v>
      </c>
    </row>
    <row r="74" spans="1:6" s="1" customFormat="1" ht="12.65" customHeight="1">
      <c r="A74" s="6" t="s">
        <v>91</v>
      </c>
      <c r="B74" s="8"/>
      <c r="C74" s="13">
        <v>1764</v>
      </c>
      <c r="D74" s="72">
        <f t="shared" si="7"/>
        <v>-30.985915492957751</v>
      </c>
      <c r="E74" s="13">
        <v>547479</v>
      </c>
      <c r="F74" s="72">
        <f t="shared" si="8"/>
        <v>-7.5516717325227916</v>
      </c>
    </row>
    <row r="75" spans="1:6" s="1" customFormat="1" ht="12.65" customHeight="1">
      <c r="A75" s="6" t="s">
        <v>0</v>
      </c>
      <c r="B75" s="8"/>
      <c r="C75" s="13">
        <v>1061</v>
      </c>
      <c r="D75" s="72">
        <f t="shared" si="7"/>
        <v>-44.245927482921701</v>
      </c>
      <c r="E75" s="13">
        <v>603533</v>
      </c>
      <c r="F75" s="72">
        <f t="shared" si="8"/>
        <v>-18.079597573605565</v>
      </c>
    </row>
    <row r="76" spans="1:6" s="1" customFormat="1" ht="12.65" customHeight="1">
      <c r="A76" s="6" t="s">
        <v>1</v>
      </c>
      <c r="B76" s="8"/>
      <c r="C76" s="13">
        <v>2062</v>
      </c>
      <c r="D76" s="72">
        <f t="shared" si="7"/>
        <v>-34.016000000000005</v>
      </c>
      <c r="E76" s="13">
        <v>1565622</v>
      </c>
      <c r="F76" s="72">
        <f t="shared" si="8"/>
        <v>-34.702765375768706</v>
      </c>
    </row>
    <row r="77" spans="1:6" s="1" customFormat="1" ht="20.149999999999999" customHeight="1">
      <c r="A77" s="6" t="s">
        <v>113</v>
      </c>
      <c r="B77" s="8"/>
      <c r="C77" s="12">
        <v>2062</v>
      </c>
      <c r="D77" s="72">
        <f t="shared" si="7"/>
        <v>-2.2285443338074917</v>
      </c>
      <c r="E77" s="12">
        <v>343923</v>
      </c>
      <c r="F77" s="72">
        <f t="shared" si="8"/>
        <v>-12.098379845575435</v>
      </c>
    </row>
    <row r="78" spans="1:6" s="1" customFormat="1" ht="12.65" customHeight="1">
      <c r="A78" s="6" t="s">
        <v>3</v>
      </c>
      <c r="B78" s="8"/>
      <c r="C78" s="12">
        <v>1479</v>
      </c>
      <c r="D78" s="72">
        <f t="shared" si="7"/>
        <v>11.538461538461542</v>
      </c>
      <c r="E78" s="12">
        <v>426064</v>
      </c>
      <c r="F78" s="72">
        <f t="shared" si="8"/>
        <v>-18.39511516818424</v>
      </c>
    </row>
    <row r="79" spans="1:6" s="1" customFormat="1" ht="12.65" customHeight="1">
      <c r="A79" s="6" t="s">
        <v>4</v>
      </c>
      <c r="B79" s="8"/>
      <c r="C79" s="14">
        <v>2487</v>
      </c>
      <c r="D79" s="72">
        <f t="shared" si="7"/>
        <v>2.5144270403957059</v>
      </c>
      <c r="E79" s="12">
        <v>777057</v>
      </c>
      <c r="F79" s="72">
        <f t="shared" si="8"/>
        <v>-16.350050972130571</v>
      </c>
    </row>
    <row r="80" spans="1:6" s="1" customFormat="1" ht="12.65" customHeight="1">
      <c r="A80" s="6" t="s">
        <v>5</v>
      </c>
      <c r="B80" s="8"/>
      <c r="C80" s="12">
        <v>3862</v>
      </c>
      <c r="D80" s="72">
        <f t="shared" si="7"/>
        <v>-15.455341506129594</v>
      </c>
      <c r="E80" s="12">
        <v>793747</v>
      </c>
      <c r="F80" s="72">
        <f t="shared" si="8"/>
        <v>-24.466912814266408</v>
      </c>
    </row>
    <row r="81" spans="1:6" s="1" customFormat="1" ht="12.65" customHeight="1">
      <c r="A81" s="6" t="s">
        <v>6</v>
      </c>
      <c r="B81" s="8"/>
      <c r="C81" s="12">
        <v>2292</v>
      </c>
      <c r="D81" s="72">
        <f t="shared" si="7"/>
        <v>-17.82000717102904</v>
      </c>
      <c r="E81" s="12">
        <v>938135</v>
      </c>
      <c r="F81" s="72">
        <f t="shared" si="8"/>
        <v>-16.245499289796182</v>
      </c>
    </row>
    <row r="82" spans="1:6" s="1" customFormat="1" ht="12.65" customHeight="1">
      <c r="A82" s="6" t="s">
        <v>7</v>
      </c>
      <c r="B82" s="8"/>
      <c r="C82" s="12">
        <v>3503</v>
      </c>
      <c r="D82" s="72">
        <f t="shared" si="7"/>
        <v>6.9945021380574124</v>
      </c>
      <c r="E82" s="12">
        <v>1217470</v>
      </c>
      <c r="F82" s="72">
        <f t="shared" si="8"/>
        <v>-9.7029282930874103</v>
      </c>
    </row>
    <row r="83" spans="1:6" s="1" customFormat="1" ht="12.65" customHeight="1">
      <c r="A83" s="6" t="s">
        <v>10</v>
      </c>
      <c r="B83" s="8"/>
      <c r="C83" s="14">
        <v>2488</v>
      </c>
      <c r="D83" s="72">
        <f t="shared" si="7"/>
        <v>-62.29731777542051</v>
      </c>
      <c r="E83" s="12">
        <v>890521</v>
      </c>
      <c r="F83" s="72">
        <f t="shared" si="8"/>
        <v>-16.663765642137097</v>
      </c>
    </row>
    <row r="84" spans="1:6" s="1" customFormat="1" ht="12.65" customHeight="1">
      <c r="A84" s="6" t="s">
        <v>8</v>
      </c>
      <c r="B84" s="8"/>
      <c r="C84" s="12">
        <v>2482</v>
      </c>
      <c r="D84" s="72">
        <f t="shared" si="7"/>
        <v>-12.851123595505619</v>
      </c>
      <c r="E84" s="12">
        <v>736945</v>
      </c>
      <c r="F84" s="72">
        <f t="shared" si="8"/>
        <v>-1.2824857773211407</v>
      </c>
    </row>
    <row r="85" spans="1:6" s="1" customFormat="1" ht="12.65" customHeight="1">
      <c r="A85" s="6" t="s">
        <v>9</v>
      </c>
      <c r="B85" s="8"/>
      <c r="C85" s="12">
        <v>2718</v>
      </c>
      <c r="D85" s="72">
        <f t="shared" si="7"/>
        <v>-3.9915224302366603</v>
      </c>
      <c r="E85" s="12">
        <v>730540</v>
      </c>
      <c r="F85" s="72">
        <f t="shared" si="8"/>
        <v>-16.847834747392888</v>
      </c>
    </row>
    <row r="86" spans="1:6" s="1" customFormat="1" ht="12.65" customHeight="1">
      <c r="A86" s="6" t="s">
        <v>96</v>
      </c>
      <c r="B86" s="8"/>
      <c r="C86" s="13">
        <v>452</v>
      </c>
      <c r="D86" s="72">
        <f t="shared" si="7"/>
        <v>-74.37641723356009</v>
      </c>
      <c r="E86" s="13">
        <v>521291</v>
      </c>
      <c r="F86" s="72">
        <f t="shared" si="8"/>
        <v>-4.7833798191346144</v>
      </c>
    </row>
    <row r="87" spans="1:6" s="1" customFormat="1" ht="12.65" customHeight="1">
      <c r="A87" s="6" t="s">
        <v>0</v>
      </c>
      <c r="B87" s="8"/>
      <c r="C87" s="13">
        <v>1976</v>
      </c>
      <c r="D87" s="72">
        <f t="shared" si="7"/>
        <v>86.239396795475969</v>
      </c>
      <c r="E87" s="13">
        <v>649318</v>
      </c>
      <c r="F87" s="72">
        <f t="shared" si="8"/>
        <v>7.5861634740768125</v>
      </c>
    </row>
    <row r="88" spans="1:6" s="1" customFormat="1" ht="12.65" customHeight="1">
      <c r="A88" s="6" t="s">
        <v>1</v>
      </c>
      <c r="B88" s="8"/>
      <c r="C88" s="13">
        <v>1219</v>
      </c>
      <c r="D88" s="72">
        <f t="shared" si="7"/>
        <v>-40.882638215324931</v>
      </c>
      <c r="E88" s="13">
        <v>1362790</v>
      </c>
      <c r="F88" s="72">
        <f t="shared" si="8"/>
        <v>-12.955362149995342</v>
      </c>
    </row>
    <row r="89" spans="1:6" s="1" customFormat="1" ht="20.149999999999999" customHeight="1">
      <c r="A89" s="6" t="s">
        <v>156</v>
      </c>
      <c r="B89" s="8"/>
      <c r="C89" s="12">
        <v>2363</v>
      </c>
      <c r="D89" s="72">
        <f t="shared" si="7"/>
        <v>14.597478176527634</v>
      </c>
      <c r="E89" s="12">
        <v>322165</v>
      </c>
      <c r="F89" s="72">
        <f t="shared" si="8"/>
        <v>-6.3264160873218733</v>
      </c>
    </row>
    <row r="90" spans="1:6" s="1" customFormat="1" ht="12.65" customHeight="1">
      <c r="A90" s="6" t="s">
        <v>3</v>
      </c>
      <c r="B90" s="8"/>
      <c r="C90" s="12">
        <v>972</v>
      </c>
      <c r="D90" s="72">
        <f t="shared" si="7"/>
        <v>-34.279918864097361</v>
      </c>
      <c r="E90" s="12">
        <v>437784</v>
      </c>
      <c r="F90" s="72">
        <f t="shared" si="8"/>
        <v>2.750760449134404</v>
      </c>
    </row>
    <row r="91" spans="1:6" s="1" customFormat="1" ht="12.65" customHeight="1">
      <c r="A91" s="6" t="s">
        <v>4</v>
      </c>
      <c r="B91" s="8"/>
      <c r="C91" s="14">
        <v>3378</v>
      </c>
      <c r="D91" s="72">
        <f t="shared" si="7"/>
        <v>35.826296743063921</v>
      </c>
      <c r="E91" s="12">
        <v>787768</v>
      </c>
      <c r="F91" s="72">
        <f t="shared" si="8"/>
        <v>1.3784059599231568</v>
      </c>
    </row>
    <row r="92" spans="1:6" s="1" customFormat="1" ht="12.65" customHeight="1">
      <c r="A92" s="6" t="s">
        <v>5</v>
      </c>
      <c r="B92" s="8"/>
      <c r="C92" s="12">
        <v>2817</v>
      </c>
      <c r="D92" s="72">
        <f t="shared" si="7"/>
        <v>-27.058518902123254</v>
      </c>
      <c r="E92" s="12">
        <v>771774</v>
      </c>
      <c r="F92" s="72">
        <f t="shared" si="8"/>
        <v>-2.7682624312280857</v>
      </c>
    </row>
    <row r="93" spans="1:6" s="1" customFormat="1" ht="12.65" customHeight="1">
      <c r="A93" s="6" t="s">
        <v>6</v>
      </c>
      <c r="B93" s="8"/>
      <c r="C93" s="12">
        <v>1226</v>
      </c>
      <c r="D93" s="72">
        <f t="shared" si="7"/>
        <v>-46.509598603839443</v>
      </c>
      <c r="E93" s="12">
        <v>853076</v>
      </c>
      <c r="F93" s="72">
        <f t="shared" si="8"/>
        <v>-9.0668187414391319</v>
      </c>
    </row>
    <row r="94" spans="1:6" s="1" customFormat="1" ht="12.65" customHeight="1">
      <c r="A94" s="6" t="s">
        <v>7</v>
      </c>
      <c r="B94" s="8"/>
      <c r="C94" s="12">
        <v>2217</v>
      </c>
      <c r="D94" s="72">
        <f t="shared" si="7"/>
        <v>-36.711390236939764</v>
      </c>
      <c r="E94" s="12">
        <v>1073216</v>
      </c>
      <c r="F94" s="72">
        <f t="shared" si="8"/>
        <v>-11.84866978241763</v>
      </c>
    </row>
    <row r="95" spans="1:6" s="1" customFormat="1" ht="12.65" customHeight="1">
      <c r="A95" s="6" t="s">
        <v>10</v>
      </c>
      <c r="B95" s="8"/>
      <c r="C95" s="14">
        <v>3574</v>
      </c>
      <c r="D95" s="72">
        <f t="shared" si="7"/>
        <v>43.649517684887449</v>
      </c>
      <c r="E95" s="12">
        <v>837222</v>
      </c>
      <c r="F95" s="72">
        <f t="shared" si="8"/>
        <v>-5.9851480200916125</v>
      </c>
    </row>
    <row r="96" spans="1:6" s="1" customFormat="1" ht="12.65" customHeight="1">
      <c r="A96" s="6" t="s">
        <v>8</v>
      </c>
      <c r="B96" s="8"/>
      <c r="C96" s="12">
        <v>2922</v>
      </c>
      <c r="D96" s="72">
        <f t="shared" si="7"/>
        <v>17.727639000805805</v>
      </c>
      <c r="E96" s="12">
        <v>768823</v>
      </c>
      <c r="F96" s="72">
        <f t="shared" si="8"/>
        <v>4.3256959474587742</v>
      </c>
    </row>
    <row r="97" spans="1:6" s="1" customFormat="1" ht="12.65" customHeight="1">
      <c r="A97" s="6" t="s">
        <v>9</v>
      </c>
      <c r="B97" s="8"/>
      <c r="C97" s="12">
        <v>2073</v>
      </c>
      <c r="D97" s="72">
        <f t="shared" ref="D97:D102" si="9">(C97/C85-1)*100</f>
        <v>-23.730684326710815</v>
      </c>
      <c r="E97" s="12">
        <v>841291</v>
      </c>
      <c r="F97" s="72">
        <f t="shared" ref="F97:F102" si="10">(E97/E85-1)*100</f>
        <v>15.160155501409921</v>
      </c>
    </row>
    <row r="98" spans="1:6" s="1" customFormat="1" ht="12.65" customHeight="1">
      <c r="A98" s="6" t="s">
        <v>157</v>
      </c>
      <c r="B98" s="8"/>
      <c r="C98" s="12">
        <v>1861</v>
      </c>
      <c r="D98" s="72">
        <f t="shared" si="9"/>
        <v>311.72566371681415</v>
      </c>
      <c r="E98" s="12">
        <v>588027</v>
      </c>
      <c r="F98" s="72">
        <f t="shared" si="10"/>
        <v>12.8020625715771</v>
      </c>
    </row>
    <row r="99" spans="1:6" s="1" customFormat="1" ht="12.65" customHeight="1">
      <c r="A99" s="6" t="s">
        <v>0</v>
      </c>
      <c r="B99" s="8"/>
      <c r="C99" s="13">
        <v>1126</v>
      </c>
      <c r="D99" s="72">
        <f t="shared" si="9"/>
        <v>-43.016194331983804</v>
      </c>
      <c r="E99" s="12">
        <v>805405</v>
      </c>
      <c r="F99" s="72">
        <f t="shared" si="10"/>
        <v>24.038606661142925</v>
      </c>
    </row>
    <row r="100" spans="1:6" s="1" customFormat="1" ht="12" customHeight="1">
      <c r="A100" s="6" t="s">
        <v>1</v>
      </c>
      <c r="B100" s="8"/>
      <c r="C100" s="13">
        <v>1740</v>
      </c>
      <c r="D100" s="72">
        <f t="shared" si="9"/>
        <v>42.739950779327309</v>
      </c>
      <c r="E100" s="12">
        <v>1346352</v>
      </c>
      <c r="F100" s="72">
        <f t="shared" si="10"/>
        <v>-1.2062019826972636</v>
      </c>
    </row>
    <row r="101" spans="1:6" s="1" customFormat="1" ht="19.5" customHeight="1">
      <c r="A101" s="6" t="s">
        <v>169</v>
      </c>
      <c r="B101" s="8"/>
      <c r="C101" s="13">
        <v>2214</v>
      </c>
      <c r="D101" s="72">
        <f t="shared" si="9"/>
        <v>-6.3055438002539095</v>
      </c>
      <c r="E101" s="12">
        <v>322417</v>
      </c>
      <c r="F101" s="72">
        <f t="shared" si="10"/>
        <v>7.8220787484672982E-2</v>
      </c>
    </row>
    <row r="102" spans="1:6" s="1" customFormat="1" ht="12" customHeight="1">
      <c r="A102" s="6" t="s">
        <v>3</v>
      </c>
      <c r="B102" s="8"/>
      <c r="C102" s="13">
        <v>1859</v>
      </c>
      <c r="D102" s="72">
        <f t="shared" si="9"/>
        <v>91.255144032921805</v>
      </c>
      <c r="E102" s="12">
        <v>389197</v>
      </c>
      <c r="F102" s="72">
        <f t="shared" si="10"/>
        <v>-11.098395555799211</v>
      </c>
    </row>
    <row r="103" spans="1:6" s="1" customFormat="1" ht="12" customHeight="1">
      <c r="A103" s="6" t="s">
        <v>4</v>
      </c>
      <c r="B103" s="8"/>
      <c r="C103" s="13">
        <v>3878</v>
      </c>
      <c r="D103" s="72">
        <f t="shared" ref="D103:D108" si="11">(C103/C91-1)*100</f>
        <v>14.801657785671996</v>
      </c>
      <c r="E103" s="12">
        <v>843896</v>
      </c>
      <c r="F103" s="72">
        <f t="shared" ref="F103:F108" si="12">(E103/E91-1)*100</f>
        <v>7.1249403377644072</v>
      </c>
    </row>
    <row r="104" spans="1:6" s="1" customFormat="1" ht="12" customHeight="1">
      <c r="A104" s="6" t="s">
        <v>5</v>
      </c>
      <c r="B104" s="8"/>
      <c r="C104" s="43">
        <v>2988</v>
      </c>
      <c r="D104" s="72">
        <f t="shared" si="11"/>
        <v>6.0702875399361034</v>
      </c>
      <c r="E104" s="12">
        <v>885099</v>
      </c>
      <c r="F104" s="72">
        <f t="shared" si="12"/>
        <v>14.68370274199442</v>
      </c>
    </row>
    <row r="105" spans="1:6" s="1" customFormat="1" ht="12" customHeight="1">
      <c r="A105" s="6" t="s">
        <v>6</v>
      </c>
      <c r="B105" s="8"/>
      <c r="C105" s="13">
        <v>1612</v>
      </c>
      <c r="D105" s="72">
        <f t="shared" si="11"/>
        <v>31.484502446982066</v>
      </c>
      <c r="E105" s="12">
        <v>807412</v>
      </c>
      <c r="F105" s="72">
        <f t="shared" si="12"/>
        <v>-5.3528642231172814</v>
      </c>
    </row>
    <row r="106" spans="1:6" s="1" customFormat="1" ht="12" customHeight="1">
      <c r="A106" s="6" t="s">
        <v>7</v>
      </c>
      <c r="B106" s="8"/>
      <c r="C106" s="13">
        <v>2325</v>
      </c>
      <c r="D106" s="72">
        <f t="shared" si="11"/>
        <v>4.8714479025710355</v>
      </c>
      <c r="E106" s="12">
        <v>1004028</v>
      </c>
      <c r="F106" s="72">
        <f t="shared" si="12"/>
        <v>-6.4467916989683349</v>
      </c>
    </row>
    <row r="107" spans="1:6" s="1" customFormat="1" ht="12" customHeight="1">
      <c r="A107" s="6" t="s">
        <v>10</v>
      </c>
      <c r="B107" s="8"/>
      <c r="C107" s="13">
        <v>3596</v>
      </c>
      <c r="D107" s="72">
        <f t="shared" si="11"/>
        <v>0.61555679910465511</v>
      </c>
      <c r="E107" s="12">
        <v>1081800</v>
      </c>
      <c r="F107" s="72">
        <f t="shared" si="12"/>
        <v>29.213040268889245</v>
      </c>
    </row>
    <row r="108" spans="1:6" s="1" customFormat="1" ht="12" customHeight="1">
      <c r="A108" s="6" t="s">
        <v>8</v>
      </c>
      <c r="B108" s="8"/>
      <c r="C108" s="13">
        <v>2750</v>
      </c>
      <c r="D108" s="72">
        <f t="shared" si="11"/>
        <v>-5.8863791923340125</v>
      </c>
      <c r="E108" s="12">
        <v>662145</v>
      </c>
      <c r="F108" s="72">
        <f t="shared" si="12"/>
        <v>-13.875495400111603</v>
      </c>
    </row>
    <row r="109" spans="1:6" s="1" customFormat="1" ht="12" customHeight="1">
      <c r="A109" s="6" t="s">
        <v>9</v>
      </c>
      <c r="B109" s="8"/>
      <c r="C109" s="13">
        <v>1761</v>
      </c>
      <c r="D109" s="72">
        <f t="shared" ref="D109:D114" si="13">(C109/C97-1)*100</f>
        <v>-15.050651230101298</v>
      </c>
      <c r="E109" s="12">
        <v>845723</v>
      </c>
      <c r="F109" s="72">
        <f t="shared" ref="F109:F114" si="14">(E109/E97-1)*100</f>
        <v>0.52680939175624442</v>
      </c>
    </row>
    <row r="110" spans="1:6" s="1" customFormat="1" ht="12" customHeight="1">
      <c r="A110" s="6" t="s">
        <v>180</v>
      </c>
      <c r="B110" s="8"/>
      <c r="C110" s="13">
        <v>4118</v>
      </c>
      <c r="D110" s="72">
        <f t="shared" si="13"/>
        <v>121.27888232133262</v>
      </c>
      <c r="E110" s="12">
        <v>543248</v>
      </c>
      <c r="F110" s="72">
        <f t="shared" si="14"/>
        <v>-7.6151265162994193</v>
      </c>
    </row>
    <row r="111" spans="1:6" s="1" customFormat="1" ht="12.65" customHeight="1">
      <c r="A111" s="6" t="s">
        <v>0</v>
      </c>
      <c r="B111" s="8"/>
      <c r="C111" s="13">
        <v>655</v>
      </c>
      <c r="D111" s="72">
        <f t="shared" si="13"/>
        <v>-41.829484902309055</v>
      </c>
      <c r="E111" s="12">
        <v>765793</v>
      </c>
      <c r="F111" s="72">
        <f t="shared" si="14"/>
        <v>-4.9182709320155666</v>
      </c>
    </row>
    <row r="112" spans="1:6" s="1" customFormat="1" ht="12" customHeight="1">
      <c r="A112" s="6" t="s">
        <v>1</v>
      </c>
      <c r="B112" s="8"/>
      <c r="C112" s="13">
        <v>1916</v>
      </c>
      <c r="D112" s="72">
        <f t="shared" si="13"/>
        <v>10.114942528735638</v>
      </c>
      <c r="E112" s="12">
        <v>1589775</v>
      </c>
      <c r="F112" s="72">
        <f t="shared" si="14"/>
        <v>18.080190024599819</v>
      </c>
    </row>
    <row r="113" spans="1:6" s="1" customFormat="1" ht="19.5" customHeight="1">
      <c r="A113" s="6" t="s">
        <v>209</v>
      </c>
      <c r="B113" s="8"/>
      <c r="C113" s="13">
        <v>1354</v>
      </c>
      <c r="D113" s="72">
        <f t="shared" si="13"/>
        <v>-38.843721770551042</v>
      </c>
      <c r="E113" s="12">
        <v>392678</v>
      </c>
      <c r="F113" s="72">
        <f t="shared" si="14"/>
        <v>21.791965063876905</v>
      </c>
    </row>
    <row r="114" spans="1:6" s="1" customFormat="1" ht="12" customHeight="1">
      <c r="A114" s="6" t="s">
        <v>3</v>
      </c>
      <c r="B114" s="8"/>
      <c r="C114" s="13">
        <v>998</v>
      </c>
      <c r="D114" s="72">
        <f t="shared" si="13"/>
        <v>-46.315223238300163</v>
      </c>
      <c r="E114" s="12">
        <v>496065</v>
      </c>
      <c r="F114" s="72">
        <f t="shared" si="14"/>
        <v>27.458587810286318</v>
      </c>
    </row>
    <row r="115" spans="1:6" s="1" customFormat="1" ht="12" customHeight="1">
      <c r="A115" s="6" t="s">
        <v>4</v>
      </c>
      <c r="B115" s="8"/>
      <c r="C115" s="13">
        <v>7173</v>
      </c>
      <c r="D115" s="72">
        <f t="shared" ref="D115:D120" si="15">(C115/C103-1)*100</f>
        <v>84.966477565755554</v>
      </c>
      <c r="E115" s="12">
        <v>810083</v>
      </c>
      <c r="F115" s="72">
        <f t="shared" ref="F115:F120" si="16">(E115/E103-1)*100</f>
        <v>-4.0067733464787096</v>
      </c>
    </row>
    <row r="116" spans="1:6" s="1" customFormat="1" ht="12" customHeight="1">
      <c r="A116" s="6" t="s">
        <v>5</v>
      </c>
      <c r="B116" s="8"/>
      <c r="C116" s="13">
        <v>5265</v>
      </c>
      <c r="D116" s="72">
        <f t="shared" si="15"/>
        <v>76.204819277108427</v>
      </c>
      <c r="E116" s="12">
        <v>850508</v>
      </c>
      <c r="F116" s="72">
        <f t="shared" si="16"/>
        <v>-3.9081503876967405</v>
      </c>
    </row>
    <row r="117" spans="1:6" s="1" customFormat="1" ht="12" customHeight="1">
      <c r="A117" s="6" t="s">
        <v>6</v>
      </c>
      <c r="B117" s="8"/>
      <c r="C117" s="13">
        <v>2266</v>
      </c>
      <c r="D117" s="72">
        <f t="shared" si="15"/>
        <v>40.570719602977668</v>
      </c>
      <c r="E117" s="12">
        <v>809382</v>
      </c>
      <c r="F117" s="72">
        <f t="shared" si="16"/>
        <v>0.24398943785823857</v>
      </c>
    </row>
    <row r="118" spans="1:6" s="1" customFormat="1" ht="12" customHeight="1">
      <c r="A118" s="6" t="s">
        <v>7</v>
      </c>
      <c r="B118" s="8"/>
      <c r="C118" s="13">
        <v>3332</v>
      </c>
      <c r="D118" s="72">
        <f t="shared" si="15"/>
        <v>43.311827956989248</v>
      </c>
      <c r="E118" s="12">
        <v>1272067</v>
      </c>
      <c r="F118" s="72">
        <f t="shared" si="16"/>
        <v>26.696367033588707</v>
      </c>
    </row>
    <row r="119" spans="1:6" s="1" customFormat="1" ht="12" customHeight="1">
      <c r="A119" s="6" t="s">
        <v>10</v>
      </c>
      <c r="B119" s="8"/>
      <c r="C119" s="13">
        <v>3028</v>
      </c>
      <c r="D119" s="72">
        <f t="shared" si="15"/>
        <v>-15.795328142380427</v>
      </c>
      <c r="E119" s="12">
        <v>894582</v>
      </c>
      <c r="F119" s="72">
        <f t="shared" si="16"/>
        <v>-17.306156405990013</v>
      </c>
    </row>
    <row r="120" spans="1:6" s="1" customFormat="1" ht="12" customHeight="1">
      <c r="A120" s="6" t="s">
        <v>8</v>
      </c>
      <c r="B120" s="8"/>
      <c r="C120" s="13">
        <v>2041</v>
      </c>
      <c r="D120" s="72">
        <f t="shared" si="15"/>
        <v>-25.781818181818185</v>
      </c>
      <c r="E120" s="12">
        <v>723826</v>
      </c>
      <c r="F120" s="72">
        <f t="shared" si="16"/>
        <v>9.3153312340952468</v>
      </c>
    </row>
    <row r="121" spans="1:6" s="1" customFormat="1" ht="12" customHeight="1">
      <c r="A121" s="6" t="s">
        <v>9</v>
      </c>
      <c r="B121" s="8"/>
      <c r="C121" s="13">
        <v>1573</v>
      </c>
      <c r="D121" s="72">
        <f t="shared" ref="D121:D131" si="17">(C121/C109-1)*100</f>
        <v>-10.675752413401474</v>
      </c>
      <c r="E121" s="12">
        <v>748597</v>
      </c>
      <c r="F121" s="72">
        <f t="shared" ref="F121:F131" si="18">(E121/E109-1)*100</f>
        <v>-11.484374907623419</v>
      </c>
    </row>
    <row r="122" spans="1:6" s="1" customFormat="1" ht="12" customHeight="1">
      <c r="A122" s="6" t="s">
        <v>211</v>
      </c>
      <c r="B122" s="8"/>
      <c r="C122" s="13">
        <v>1036</v>
      </c>
      <c r="D122" s="72">
        <f t="shared" si="17"/>
        <v>-74.842156386595434</v>
      </c>
      <c r="E122" s="12">
        <v>534906</v>
      </c>
      <c r="F122" s="72">
        <f t="shared" si="18"/>
        <v>-1.5355785939386801</v>
      </c>
    </row>
    <row r="123" spans="1:6" s="1" customFormat="1" ht="12.65" customHeight="1">
      <c r="A123" s="6" t="s">
        <v>0</v>
      </c>
      <c r="B123" s="8"/>
      <c r="C123" s="13">
        <v>1396</v>
      </c>
      <c r="D123" s="72">
        <f>(C123/C111-1)*100</f>
        <v>113.12977099236643</v>
      </c>
      <c r="E123" s="12">
        <v>584536</v>
      </c>
      <c r="F123" s="72">
        <f t="shared" si="18"/>
        <v>-23.669189976925875</v>
      </c>
    </row>
    <row r="124" spans="1:6" s="1" customFormat="1" ht="12.65" customHeight="1">
      <c r="A124" s="6" t="s">
        <v>1</v>
      </c>
      <c r="B124" s="8"/>
      <c r="C124" s="13">
        <v>1292</v>
      </c>
      <c r="D124" s="72">
        <f t="shared" si="17"/>
        <v>-32.567849686847595</v>
      </c>
      <c r="E124" s="12">
        <v>1415958</v>
      </c>
      <c r="F124" s="72">
        <f t="shared" si="18"/>
        <v>-10.933433976506112</v>
      </c>
    </row>
    <row r="125" spans="1:6" s="1" customFormat="1" ht="19.5" customHeight="1">
      <c r="A125" s="6" t="s">
        <v>216</v>
      </c>
      <c r="B125" s="8"/>
      <c r="C125" s="13">
        <v>1619</v>
      </c>
      <c r="D125" s="72">
        <f t="shared" si="17"/>
        <v>19.57163958641064</v>
      </c>
      <c r="E125" s="12">
        <v>332583</v>
      </c>
      <c r="F125" s="72">
        <f>(E125/E113-1)*100</f>
        <v>-15.303887663683735</v>
      </c>
    </row>
    <row r="126" spans="1:6" s="1" customFormat="1" ht="12" customHeight="1">
      <c r="A126" s="6" t="s">
        <v>3</v>
      </c>
      <c r="B126" s="8"/>
      <c r="C126" s="13">
        <v>1028</v>
      </c>
      <c r="D126" s="72">
        <f t="shared" si="17"/>
        <v>3.0060120240480881</v>
      </c>
      <c r="E126" s="12">
        <v>404145</v>
      </c>
      <c r="F126" s="72">
        <f t="shared" si="18"/>
        <v>-18.529829760212881</v>
      </c>
    </row>
    <row r="127" spans="1:6" s="1" customFormat="1" ht="12" customHeight="1">
      <c r="A127" s="6" t="s">
        <v>4</v>
      </c>
      <c r="B127" s="8"/>
      <c r="C127" s="13">
        <v>3130</v>
      </c>
      <c r="D127" s="72">
        <f t="shared" si="17"/>
        <v>-56.364143315209816</v>
      </c>
      <c r="E127" s="12">
        <v>782786</v>
      </c>
      <c r="F127" s="72">
        <f t="shared" si="18"/>
        <v>-3.3696547143934663</v>
      </c>
    </row>
    <row r="128" spans="1:6" s="1" customFormat="1" ht="12" customHeight="1">
      <c r="A128" s="6" t="s">
        <v>5</v>
      </c>
      <c r="B128" s="8"/>
      <c r="C128" s="13">
        <v>5814</v>
      </c>
      <c r="D128" s="72">
        <f t="shared" si="17"/>
        <v>10.427350427350435</v>
      </c>
      <c r="E128" s="12">
        <v>723234</v>
      </c>
      <c r="F128" s="72">
        <f t="shared" si="18"/>
        <v>-14.964468294242971</v>
      </c>
    </row>
    <row r="129" spans="1:6" s="1" customFormat="1" ht="12" customHeight="1">
      <c r="A129" s="6" t="s">
        <v>6</v>
      </c>
      <c r="B129" s="8"/>
      <c r="C129" s="13">
        <v>1263</v>
      </c>
      <c r="D129" s="72">
        <f t="shared" si="17"/>
        <v>-44.2630185348632</v>
      </c>
      <c r="E129" s="12">
        <v>793999</v>
      </c>
      <c r="F129" s="72">
        <f t="shared" si="18"/>
        <v>-1.900585879102823</v>
      </c>
    </row>
    <row r="130" spans="1:6" s="1" customFormat="1" ht="12" customHeight="1">
      <c r="A130" s="6" t="s">
        <v>7</v>
      </c>
      <c r="B130" s="8"/>
      <c r="C130" s="13">
        <v>8666</v>
      </c>
      <c r="D130" s="72">
        <f t="shared" si="17"/>
        <v>160.0840336134454</v>
      </c>
      <c r="E130" s="12">
        <v>1085377</v>
      </c>
      <c r="F130" s="72">
        <f t="shared" si="18"/>
        <v>-14.676113758158959</v>
      </c>
    </row>
    <row r="131" spans="1:6" s="1" customFormat="1" ht="12" customHeight="1">
      <c r="A131" s="6" t="s">
        <v>10</v>
      </c>
      <c r="B131" s="8"/>
      <c r="C131" s="13">
        <v>2715</v>
      </c>
      <c r="D131" s="72">
        <f t="shared" si="17"/>
        <v>-10.336856010568029</v>
      </c>
      <c r="E131" s="12">
        <v>689685</v>
      </c>
      <c r="F131" s="72">
        <f t="shared" si="18"/>
        <v>-22.904216717975544</v>
      </c>
    </row>
    <row r="132" spans="1:6" s="1" customFormat="1" ht="12" customHeight="1">
      <c r="A132" s="6" t="s">
        <v>8</v>
      </c>
      <c r="B132" s="8"/>
      <c r="C132" s="13">
        <v>2772</v>
      </c>
      <c r="D132" s="72">
        <f t="shared" ref="D132:D137" si="19">(C132/C120-1)*100</f>
        <v>35.815776580107794</v>
      </c>
      <c r="E132" s="12">
        <v>750730</v>
      </c>
      <c r="F132" s="72">
        <f t="shared" ref="F132:F137" si="20">(E132/E120-1)*100</f>
        <v>3.7169153912680608</v>
      </c>
    </row>
    <row r="133" spans="1:6" s="1" customFormat="1" ht="12" customHeight="1">
      <c r="A133" s="6" t="s">
        <v>9</v>
      </c>
      <c r="B133" s="8"/>
      <c r="C133" s="13">
        <v>1443</v>
      </c>
      <c r="D133" s="72">
        <f t="shared" si="19"/>
        <v>-8.2644628099173509</v>
      </c>
      <c r="E133" s="12">
        <v>633659</v>
      </c>
      <c r="F133" s="72">
        <f t="shared" si="20"/>
        <v>-15.353788486996345</v>
      </c>
    </row>
    <row r="134" spans="1:6" s="1" customFormat="1" ht="12" customHeight="1">
      <c r="A134" s="6" t="s">
        <v>218</v>
      </c>
      <c r="B134" s="8"/>
      <c r="C134" s="13">
        <v>405</v>
      </c>
      <c r="D134" s="72">
        <f t="shared" si="19"/>
        <v>-60.907335907335906</v>
      </c>
      <c r="E134" s="12">
        <v>450173</v>
      </c>
      <c r="F134" s="72">
        <f t="shared" si="20"/>
        <v>-15.840727155799339</v>
      </c>
    </row>
    <row r="135" spans="1:6" s="1" customFormat="1" ht="12.65" customHeight="1">
      <c r="A135" s="6" t="s">
        <v>0</v>
      </c>
      <c r="B135" s="8"/>
      <c r="C135" s="13">
        <v>1186</v>
      </c>
      <c r="D135" s="72">
        <f t="shared" si="19"/>
        <v>-15.042979942693414</v>
      </c>
      <c r="E135" s="12">
        <v>639971</v>
      </c>
      <c r="F135" s="72">
        <f t="shared" si="20"/>
        <v>9.4835904033284457</v>
      </c>
    </row>
    <row r="136" spans="1:6" s="1" customFormat="1" ht="12.65" customHeight="1">
      <c r="A136" s="6" t="s">
        <v>1</v>
      </c>
      <c r="B136" s="8"/>
      <c r="C136" s="13">
        <v>1431</v>
      </c>
      <c r="D136" s="72">
        <f t="shared" si="19"/>
        <v>10.758513931888537</v>
      </c>
      <c r="E136" s="12">
        <v>1281393</v>
      </c>
      <c r="F136" s="72">
        <f t="shared" si="20"/>
        <v>-9.5034598483853312</v>
      </c>
    </row>
    <row r="137" spans="1:6" s="1" customFormat="1" ht="19.5" customHeight="1">
      <c r="A137" s="6" t="s">
        <v>229</v>
      </c>
      <c r="B137" s="26"/>
      <c r="C137" s="27">
        <v>1698</v>
      </c>
      <c r="D137" s="72">
        <f t="shared" si="19"/>
        <v>4.879555281037673</v>
      </c>
      <c r="E137" s="12">
        <v>306903</v>
      </c>
      <c r="F137" s="72">
        <f t="shared" si="20"/>
        <v>-7.7213808282443726</v>
      </c>
    </row>
    <row r="138" spans="1:6" s="1" customFormat="1" ht="12" customHeight="1">
      <c r="A138" s="6" t="s">
        <v>3</v>
      </c>
      <c r="B138" s="26"/>
      <c r="C138" s="27">
        <v>1431</v>
      </c>
      <c r="D138" s="72">
        <f t="shared" ref="D138:D148" si="21">(C138/C126-1)*100</f>
        <v>39.202334630350187</v>
      </c>
      <c r="E138" s="12">
        <v>359933</v>
      </c>
      <c r="F138" s="72">
        <f t="shared" ref="F138:F148" si="22">(E138/E126-1)*100</f>
        <v>-10.939638001212437</v>
      </c>
    </row>
    <row r="139" spans="1:6" s="1" customFormat="1" ht="12" customHeight="1">
      <c r="A139" s="6" t="s">
        <v>4</v>
      </c>
      <c r="B139" s="26"/>
      <c r="C139" s="27">
        <v>2427</v>
      </c>
      <c r="D139" s="72">
        <f t="shared" si="21"/>
        <v>-22.460063897763582</v>
      </c>
      <c r="E139" s="12">
        <v>654339</v>
      </c>
      <c r="F139" s="72">
        <f t="shared" si="22"/>
        <v>-16.408954682378074</v>
      </c>
    </row>
    <row r="140" spans="1:6" s="1" customFormat="1" ht="12" customHeight="1">
      <c r="A140" s="6" t="s">
        <v>5</v>
      </c>
      <c r="B140" s="26"/>
      <c r="C140" s="27">
        <v>3073</v>
      </c>
      <c r="D140" s="72">
        <f t="shared" si="21"/>
        <v>-47.144822841417266</v>
      </c>
      <c r="E140" s="12">
        <v>701057</v>
      </c>
      <c r="F140" s="72">
        <f t="shared" si="22"/>
        <v>-3.066365795855841</v>
      </c>
    </row>
    <row r="141" spans="1:6" s="1" customFormat="1" ht="12" customHeight="1">
      <c r="A141" s="6" t="s">
        <v>6</v>
      </c>
      <c r="B141" s="26"/>
      <c r="C141" s="27">
        <v>1301</v>
      </c>
      <c r="D141" s="72">
        <f t="shared" si="21"/>
        <v>3.0087094220110799</v>
      </c>
      <c r="E141" s="12">
        <v>775107</v>
      </c>
      <c r="F141" s="72">
        <f t="shared" si="22"/>
        <v>-2.3793480848212645</v>
      </c>
    </row>
    <row r="142" spans="1:6" s="1" customFormat="1" ht="12" customHeight="1">
      <c r="A142" s="6" t="s">
        <v>7</v>
      </c>
      <c r="B142" s="26"/>
      <c r="C142" s="27">
        <v>2133</v>
      </c>
      <c r="D142" s="72">
        <f t="shared" si="21"/>
        <v>-75.386568197553657</v>
      </c>
      <c r="E142" s="12">
        <v>1114071</v>
      </c>
      <c r="F142" s="72">
        <f t="shared" si="22"/>
        <v>2.6436897041304475</v>
      </c>
    </row>
    <row r="143" spans="1:6" s="1" customFormat="1" ht="12" customHeight="1">
      <c r="A143" s="6" t="s">
        <v>10</v>
      </c>
      <c r="B143" s="26"/>
      <c r="C143" s="27">
        <v>2685</v>
      </c>
      <c r="D143" s="72">
        <f t="shared" si="21"/>
        <v>-1.1049723756906049</v>
      </c>
      <c r="E143" s="12">
        <v>936442</v>
      </c>
      <c r="F143" s="72">
        <f t="shared" si="22"/>
        <v>35.778217592089149</v>
      </c>
    </row>
    <row r="144" spans="1:6" s="1" customFormat="1" ht="12" customHeight="1">
      <c r="A144" s="6" t="s">
        <v>8</v>
      </c>
      <c r="B144" s="26"/>
      <c r="C144" s="27">
        <v>2399</v>
      </c>
      <c r="D144" s="72">
        <f t="shared" si="21"/>
        <v>-13.455988455988454</v>
      </c>
      <c r="E144" s="12">
        <v>674595</v>
      </c>
      <c r="F144" s="72">
        <f t="shared" si="22"/>
        <v>-10.141462310018245</v>
      </c>
    </row>
    <row r="145" spans="1:11" s="1" customFormat="1" ht="12" customHeight="1">
      <c r="A145" s="6" t="s">
        <v>9</v>
      </c>
      <c r="B145" s="26"/>
      <c r="C145" s="27">
        <v>1672</v>
      </c>
      <c r="D145" s="72">
        <f t="shared" si="21"/>
        <v>15.869715869715861</v>
      </c>
      <c r="E145" s="12">
        <v>771733</v>
      </c>
      <c r="F145" s="72">
        <f t="shared" si="22"/>
        <v>21.789953271396769</v>
      </c>
    </row>
    <row r="146" spans="1:11" s="1" customFormat="1" ht="12" customHeight="1">
      <c r="A146" s="6" t="s">
        <v>238</v>
      </c>
      <c r="B146" s="26"/>
      <c r="C146" s="27">
        <v>896</v>
      </c>
      <c r="D146" s="72">
        <f t="shared" si="21"/>
        <v>121.23456790123454</v>
      </c>
      <c r="E146" s="12">
        <v>572466</v>
      </c>
      <c r="F146" s="72">
        <f t="shared" si="22"/>
        <v>27.165778489602886</v>
      </c>
    </row>
    <row r="147" spans="1:11" s="1" customFormat="1" ht="12" customHeight="1">
      <c r="A147" s="6" t="s">
        <v>0</v>
      </c>
      <c r="B147" s="26"/>
      <c r="C147" s="27">
        <v>1254</v>
      </c>
      <c r="D147" s="72">
        <f t="shared" si="21"/>
        <v>5.7335581787521184</v>
      </c>
      <c r="E147" s="12">
        <v>769449</v>
      </c>
      <c r="F147" s="72">
        <f t="shared" si="22"/>
        <v>20.231854255895975</v>
      </c>
    </row>
    <row r="148" spans="1:11" s="1" customFormat="1" ht="12" customHeight="1">
      <c r="A148" s="45" t="s">
        <v>1</v>
      </c>
      <c r="B148" s="26"/>
      <c r="C148" s="27">
        <v>2753</v>
      </c>
      <c r="D148" s="72">
        <f t="shared" si="21"/>
        <v>92.382948986722567</v>
      </c>
      <c r="E148" s="12">
        <v>1437262</v>
      </c>
      <c r="F148" s="72">
        <f t="shared" si="22"/>
        <v>12.164027741684237</v>
      </c>
    </row>
    <row r="149" spans="1:11" s="1" customFormat="1" ht="19.5" customHeight="1">
      <c r="A149" s="45" t="s">
        <v>258</v>
      </c>
      <c r="B149" s="8"/>
      <c r="C149" s="27">
        <v>3425</v>
      </c>
      <c r="D149" s="72">
        <f t="shared" ref="D149:D160" si="23">(C149/C125-1)*100</f>
        <v>111.550339715874</v>
      </c>
      <c r="E149" s="12">
        <v>497986</v>
      </c>
      <c r="F149" s="73" t="s">
        <v>202</v>
      </c>
    </row>
    <row r="150" spans="1:11" s="1" customFormat="1" ht="12" customHeight="1">
      <c r="A150" s="6" t="s">
        <v>3</v>
      </c>
      <c r="B150" s="26"/>
      <c r="C150" s="27">
        <v>1612</v>
      </c>
      <c r="D150" s="72">
        <f t="shared" si="23"/>
        <v>56.809338521400775</v>
      </c>
      <c r="E150" s="12">
        <v>642270</v>
      </c>
      <c r="F150" s="73" t="s">
        <v>202</v>
      </c>
    </row>
    <row r="151" spans="1:11" s="1" customFormat="1" ht="12" customHeight="1">
      <c r="A151" s="6" t="s">
        <v>4</v>
      </c>
      <c r="B151" s="26"/>
      <c r="C151" s="27">
        <v>2609</v>
      </c>
      <c r="D151" s="72">
        <f t="shared" si="23"/>
        <v>-16.645367412140576</v>
      </c>
      <c r="E151" s="12">
        <v>980289</v>
      </c>
      <c r="F151" s="73" t="s">
        <v>202</v>
      </c>
    </row>
    <row r="152" spans="1:11" s="1" customFormat="1" ht="12" customHeight="1">
      <c r="A152" s="6" t="s">
        <v>5</v>
      </c>
      <c r="B152" s="26"/>
      <c r="C152" s="27">
        <v>2739</v>
      </c>
      <c r="D152" s="72">
        <f t="shared" si="23"/>
        <v>-52.889576883384933</v>
      </c>
      <c r="E152" s="12">
        <v>1116452</v>
      </c>
      <c r="F152" s="73" t="s">
        <v>202</v>
      </c>
    </row>
    <row r="153" spans="1:11" s="1" customFormat="1" ht="12" customHeight="1">
      <c r="A153" s="6" t="s">
        <v>6</v>
      </c>
      <c r="B153" s="26"/>
      <c r="C153" s="27">
        <v>787</v>
      </c>
      <c r="D153" s="72">
        <f t="shared" si="23"/>
        <v>-37.688044338875692</v>
      </c>
      <c r="E153" s="12">
        <v>1236700</v>
      </c>
      <c r="F153" s="73" t="s">
        <v>202</v>
      </c>
    </row>
    <row r="154" spans="1:11" s="1" customFormat="1" ht="12" customHeight="1">
      <c r="A154" s="6" t="s">
        <v>7</v>
      </c>
      <c r="B154" s="26"/>
      <c r="C154" s="27">
        <v>1511</v>
      </c>
      <c r="D154" s="72">
        <f t="shared" si="23"/>
        <v>-82.564043387952921</v>
      </c>
      <c r="E154" s="12">
        <v>1308341</v>
      </c>
      <c r="F154" s="73" t="s">
        <v>202</v>
      </c>
    </row>
    <row r="155" spans="1:11" s="1" customFormat="1" ht="12" customHeight="1">
      <c r="A155" s="6" t="s">
        <v>10</v>
      </c>
      <c r="B155" s="26"/>
      <c r="C155" s="27">
        <v>2402</v>
      </c>
      <c r="D155" s="72">
        <f t="shared" si="23"/>
        <v>-11.528545119705335</v>
      </c>
      <c r="E155" s="12">
        <v>1262159</v>
      </c>
      <c r="F155" s="73" t="s">
        <v>202</v>
      </c>
      <c r="I155" s="13"/>
      <c r="J155" s="71"/>
    </row>
    <row r="156" spans="1:11" s="1" customFormat="1" ht="12" customHeight="1">
      <c r="A156" s="6" t="s">
        <v>8</v>
      </c>
      <c r="B156" s="26"/>
      <c r="C156" s="27">
        <v>1902</v>
      </c>
      <c r="D156" s="72">
        <f t="shared" si="23"/>
        <v>-31.385281385281381</v>
      </c>
      <c r="E156" s="12">
        <v>1026975</v>
      </c>
      <c r="F156" s="73" t="s">
        <v>202</v>
      </c>
      <c r="I156" s="13"/>
      <c r="J156" s="71"/>
    </row>
    <row r="157" spans="1:11" s="1" customFormat="1" ht="12" customHeight="1">
      <c r="A157" s="6" t="s">
        <v>9</v>
      </c>
      <c r="B157" s="26"/>
      <c r="C157" s="27">
        <v>1945</v>
      </c>
      <c r="D157" s="72">
        <f t="shared" si="23"/>
        <v>34.788634788634788</v>
      </c>
      <c r="E157" s="12">
        <v>1148540</v>
      </c>
      <c r="F157" s="73" t="s">
        <v>202</v>
      </c>
    </row>
    <row r="158" spans="1:11" s="1" customFormat="1" ht="12" customHeight="1">
      <c r="A158" s="6" t="s">
        <v>259</v>
      </c>
      <c r="B158" s="26"/>
      <c r="C158" s="27">
        <v>1823</v>
      </c>
      <c r="D158" s="72">
        <f t="shared" si="23"/>
        <v>350.12345679012344</v>
      </c>
      <c r="E158" s="12">
        <v>711914</v>
      </c>
      <c r="F158" s="73" t="s">
        <v>202</v>
      </c>
    </row>
    <row r="159" spans="1:11" s="1" customFormat="1" ht="12" customHeight="1">
      <c r="A159" s="6" t="s">
        <v>0</v>
      </c>
      <c r="B159" s="26"/>
      <c r="C159" s="27">
        <v>852</v>
      </c>
      <c r="D159" s="72">
        <f t="shared" si="23"/>
        <v>-28.1618887015177</v>
      </c>
      <c r="E159" s="12">
        <v>1054332</v>
      </c>
      <c r="F159" s="73" t="s">
        <v>202</v>
      </c>
      <c r="H159" s="13"/>
      <c r="I159" s="71"/>
      <c r="J159" s="13"/>
      <c r="K159" s="71"/>
    </row>
    <row r="160" spans="1:11" s="1" customFormat="1" ht="12" customHeight="1">
      <c r="A160" s="45" t="s">
        <v>1</v>
      </c>
      <c r="B160" s="26"/>
      <c r="C160" s="27">
        <v>754</v>
      </c>
      <c r="D160" s="72">
        <f t="shared" si="23"/>
        <v>-47.309573724668063</v>
      </c>
      <c r="E160" s="12">
        <v>1857261</v>
      </c>
      <c r="F160" s="73" t="s">
        <v>202</v>
      </c>
    </row>
    <row r="161" spans="1:8" s="1" customFormat="1" ht="19.5" customHeight="1">
      <c r="A161" s="45" t="s">
        <v>267</v>
      </c>
      <c r="B161" s="8"/>
      <c r="C161" s="27">
        <v>3127</v>
      </c>
      <c r="D161" s="72">
        <f t="shared" ref="D161:D173" si="24">(C161/C149-1)*100</f>
        <v>-8.7007299270073002</v>
      </c>
      <c r="E161" s="12">
        <v>637027</v>
      </c>
      <c r="F161" s="72">
        <f t="shared" ref="F161:F184" si="25">(E161/E149-1)*100</f>
        <v>27.920664436349618</v>
      </c>
      <c r="G161" s="12"/>
      <c r="H161" s="72"/>
    </row>
    <row r="162" spans="1:8" s="1" customFormat="1" ht="12" customHeight="1">
      <c r="A162" s="6" t="s">
        <v>3</v>
      </c>
      <c r="B162" s="26"/>
      <c r="C162" s="27">
        <v>809</v>
      </c>
      <c r="D162" s="72">
        <f t="shared" si="24"/>
        <v>-49.813895781637719</v>
      </c>
      <c r="E162" s="12">
        <v>968231</v>
      </c>
      <c r="F162" s="72">
        <f t="shared" si="25"/>
        <v>50.751397387391606</v>
      </c>
    </row>
    <row r="163" spans="1:8" s="1" customFormat="1" ht="12" customHeight="1">
      <c r="A163" s="6" t="s">
        <v>4</v>
      </c>
      <c r="B163" s="26"/>
      <c r="C163" s="27">
        <v>4233</v>
      </c>
      <c r="D163" s="72">
        <f t="shared" si="24"/>
        <v>62.246071291682647</v>
      </c>
      <c r="E163" s="12">
        <v>1463687</v>
      </c>
      <c r="F163" s="72">
        <f t="shared" si="25"/>
        <v>49.311784585974138</v>
      </c>
    </row>
    <row r="164" spans="1:8" s="1" customFormat="1" ht="12" customHeight="1">
      <c r="A164" s="6" t="s">
        <v>5</v>
      </c>
      <c r="B164" s="26"/>
      <c r="C164" s="27">
        <v>2787</v>
      </c>
      <c r="D164" s="72">
        <f t="shared" si="24"/>
        <v>1.7524644030668224</v>
      </c>
      <c r="E164" s="12">
        <v>1303756</v>
      </c>
      <c r="F164" s="72">
        <f t="shared" si="25"/>
        <v>16.776717673487074</v>
      </c>
    </row>
    <row r="165" spans="1:8" s="1" customFormat="1" ht="12" customHeight="1">
      <c r="A165" s="6" t="s">
        <v>6</v>
      </c>
      <c r="B165" s="26"/>
      <c r="C165" s="27">
        <v>2251</v>
      </c>
      <c r="D165" s="72">
        <f t="shared" si="24"/>
        <v>186.02287166454894</v>
      </c>
      <c r="E165" s="12">
        <v>1410150</v>
      </c>
      <c r="F165" s="72">
        <f t="shared" si="25"/>
        <v>14.025228430500537</v>
      </c>
    </row>
    <row r="166" spans="1:8" s="1" customFormat="1" ht="12" customHeight="1">
      <c r="A166" s="6" t="s">
        <v>7</v>
      </c>
      <c r="B166" s="26"/>
      <c r="C166" s="27">
        <v>2918</v>
      </c>
      <c r="D166" s="72">
        <f t="shared" si="24"/>
        <v>93.117140966247518</v>
      </c>
      <c r="E166" s="12">
        <v>1891608</v>
      </c>
      <c r="F166" s="72">
        <f t="shared" si="25"/>
        <v>44.58065596048737</v>
      </c>
    </row>
    <row r="167" spans="1:8" s="1" customFormat="1" ht="12" customHeight="1">
      <c r="A167" s="6" t="s">
        <v>10</v>
      </c>
      <c r="B167" s="26"/>
      <c r="C167" s="27">
        <v>2428</v>
      </c>
      <c r="D167" s="72">
        <f t="shared" si="24"/>
        <v>1.0824313072439695</v>
      </c>
      <c r="E167" s="12">
        <v>1412966</v>
      </c>
      <c r="F167" s="72">
        <f t="shared" si="25"/>
        <v>11.948336144653716</v>
      </c>
    </row>
    <row r="168" spans="1:8" s="1" customFormat="1" ht="12" customHeight="1">
      <c r="A168" s="6" t="s">
        <v>8</v>
      </c>
      <c r="B168" s="26"/>
      <c r="C168" s="27">
        <v>1729</v>
      </c>
      <c r="D168" s="72">
        <f t="shared" si="24"/>
        <v>-9.0956887486855926</v>
      </c>
      <c r="E168" s="12">
        <v>1104900</v>
      </c>
      <c r="F168" s="72">
        <f t="shared" si="25"/>
        <v>7.5878185934419085</v>
      </c>
    </row>
    <row r="169" spans="1:8" s="1" customFormat="1" ht="12" customHeight="1">
      <c r="A169" s="6" t="s">
        <v>9</v>
      </c>
      <c r="B169" s="26"/>
      <c r="C169" s="27">
        <v>1950</v>
      </c>
      <c r="D169" s="72">
        <f t="shared" si="24"/>
        <v>0.25706940874035134</v>
      </c>
      <c r="E169" s="12">
        <v>1237749</v>
      </c>
      <c r="F169" s="72">
        <f t="shared" si="25"/>
        <v>7.7671652706914784</v>
      </c>
    </row>
    <row r="170" spans="1:8" s="1" customFormat="1" ht="12" customHeight="1">
      <c r="A170" s="6" t="s">
        <v>271</v>
      </c>
      <c r="B170" s="26"/>
      <c r="C170" s="27">
        <v>859</v>
      </c>
      <c r="D170" s="72">
        <f t="shared" si="24"/>
        <v>-52.879868348875483</v>
      </c>
      <c r="E170" s="12">
        <v>791752</v>
      </c>
      <c r="F170" s="72">
        <f t="shared" si="25"/>
        <v>11.214556814446697</v>
      </c>
    </row>
    <row r="171" spans="1:8" s="1" customFormat="1" ht="12" customHeight="1">
      <c r="A171" s="6" t="s">
        <v>0</v>
      </c>
      <c r="B171" s="26"/>
      <c r="C171" s="27">
        <v>783</v>
      </c>
      <c r="D171" s="72">
        <f t="shared" si="24"/>
        <v>-8.0985915492957758</v>
      </c>
      <c r="E171" s="12">
        <v>1091249</v>
      </c>
      <c r="F171" s="72">
        <f t="shared" si="25"/>
        <v>3.5014587435456823</v>
      </c>
    </row>
    <row r="172" spans="1:8" s="1" customFormat="1" ht="12" customHeight="1">
      <c r="A172" s="45" t="s">
        <v>1</v>
      </c>
      <c r="B172" s="26"/>
      <c r="C172" s="27">
        <v>720</v>
      </c>
      <c r="D172" s="72">
        <f t="shared" si="24"/>
        <v>-4.5092838196286511</v>
      </c>
      <c r="E172" s="12">
        <v>2294493</v>
      </c>
      <c r="F172" s="72">
        <f t="shared" si="25"/>
        <v>23.541763920095239</v>
      </c>
    </row>
    <row r="173" spans="1:8" ht="19.5" customHeight="1">
      <c r="A173" s="45" t="s">
        <v>294</v>
      </c>
      <c r="B173" s="8"/>
      <c r="C173" s="27">
        <v>838</v>
      </c>
      <c r="D173" s="72">
        <f t="shared" si="24"/>
        <v>-73.201151263191548</v>
      </c>
      <c r="E173" s="12">
        <v>1356345</v>
      </c>
      <c r="F173" s="72">
        <f t="shared" si="25"/>
        <v>112.91797678905291</v>
      </c>
    </row>
    <row r="174" spans="1:8" ht="12.75" customHeight="1">
      <c r="A174" s="6" t="s">
        <v>3</v>
      </c>
      <c r="B174" s="26"/>
      <c r="C174" s="27">
        <v>3659</v>
      </c>
      <c r="D174" s="72">
        <f t="shared" ref="D174:D194" si="26">(C174/C162-1)*100</f>
        <v>352.28677379480837</v>
      </c>
      <c r="E174" s="12">
        <v>1020344</v>
      </c>
      <c r="F174" s="72">
        <f t="shared" si="25"/>
        <v>5.3822899700588067</v>
      </c>
    </row>
    <row r="175" spans="1:8" ht="12.75" customHeight="1">
      <c r="A175" s="6" t="s">
        <v>4</v>
      </c>
      <c r="B175" s="26"/>
      <c r="C175" s="27">
        <v>3872</v>
      </c>
      <c r="D175" s="72">
        <f t="shared" si="26"/>
        <v>-8.52823056933617</v>
      </c>
      <c r="E175" s="12">
        <v>1618205</v>
      </c>
      <c r="F175" s="72">
        <f t="shared" si="25"/>
        <v>10.556765210048313</v>
      </c>
    </row>
    <row r="176" spans="1:8" s="1" customFormat="1" ht="12.75" customHeight="1">
      <c r="A176" s="6" t="s">
        <v>5</v>
      </c>
      <c r="B176" s="26"/>
      <c r="C176" s="27">
        <v>2244</v>
      </c>
      <c r="D176" s="72">
        <f t="shared" si="26"/>
        <v>-19.483315392895584</v>
      </c>
      <c r="E176" s="12">
        <v>1577380</v>
      </c>
      <c r="F176" s="72">
        <f t="shared" si="25"/>
        <v>20.987362666020324</v>
      </c>
      <c r="G176" s="44"/>
    </row>
    <row r="177" spans="1:7" s="1" customFormat="1" ht="12.75" customHeight="1">
      <c r="A177" s="6" t="s">
        <v>6</v>
      </c>
      <c r="B177" s="26"/>
      <c r="C177" s="27">
        <v>2121</v>
      </c>
      <c r="D177" s="72">
        <f t="shared" si="26"/>
        <v>-5.7752110173256321</v>
      </c>
      <c r="E177" s="12">
        <v>1397395</v>
      </c>
      <c r="F177" s="72">
        <f t="shared" si="25"/>
        <v>-0.90451370421585908</v>
      </c>
      <c r="G177" s="44"/>
    </row>
    <row r="178" spans="1:7" ht="12.75" customHeight="1">
      <c r="A178" s="6" t="s">
        <v>7</v>
      </c>
      <c r="B178" s="26"/>
      <c r="C178" s="27">
        <v>3443</v>
      </c>
      <c r="D178" s="72">
        <f t="shared" si="26"/>
        <v>17.991775188485271</v>
      </c>
      <c r="E178" s="12">
        <v>1592090</v>
      </c>
      <c r="F178" s="72">
        <f t="shared" si="25"/>
        <v>-15.834041725346903</v>
      </c>
    </row>
    <row r="179" spans="1:7" ht="12.75" customHeight="1">
      <c r="A179" s="6" t="s">
        <v>10</v>
      </c>
      <c r="B179" s="26"/>
      <c r="C179" s="27">
        <v>2462</v>
      </c>
      <c r="D179" s="72">
        <f t="shared" si="26"/>
        <v>1.4003294892916074</v>
      </c>
      <c r="E179" s="12">
        <v>1468783</v>
      </c>
      <c r="F179" s="72">
        <f t="shared" si="25"/>
        <v>3.9503427541780933</v>
      </c>
    </row>
    <row r="180" spans="1:7">
      <c r="A180" s="6" t="s">
        <v>8</v>
      </c>
      <c r="B180" s="26"/>
      <c r="C180" s="27">
        <v>1911</v>
      </c>
      <c r="D180" s="72">
        <f t="shared" si="26"/>
        <v>10.526315789473696</v>
      </c>
      <c r="E180" s="12">
        <v>1068906</v>
      </c>
      <c r="F180" s="72">
        <f t="shared" si="25"/>
        <v>-3.257670377409716</v>
      </c>
    </row>
    <row r="181" spans="1:7">
      <c r="A181" s="6" t="s">
        <v>9</v>
      </c>
      <c r="B181" s="26"/>
      <c r="C181" s="27">
        <v>2566</v>
      </c>
      <c r="D181" s="72">
        <f t="shared" si="26"/>
        <v>31.589743589743581</v>
      </c>
      <c r="E181" s="12">
        <v>1248763</v>
      </c>
      <c r="F181" s="72">
        <f t="shared" si="25"/>
        <v>0.88984115519381568</v>
      </c>
    </row>
    <row r="182" spans="1:7">
      <c r="A182" s="6" t="s">
        <v>297</v>
      </c>
      <c r="B182" s="26"/>
      <c r="C182" s="27">
        <v>571</v>
      </c>
      <c r="D182" s="72">
        <f t="shared" si="26"/>
        <v>-33.527357392316645</v>
      </c>
      <c r="E182" s="12">
        <v>872165</v>
      </c>
      <c r="F182" s="72">
        <f t="shared" si="25"/>
        <v>10.156336832745616</v>
      </c>
    </row>
    <row r="183" spans="1:7">
      <c r="A183" s="6" t="s">
        <v>0</v>
      </c>
      <c r="B183" s="26"/>
      <c r="C183" s="27">
        <v>1067</v>
      </c>
      <c r="D183" s="72">
        <f t="shared" si="26"/>
        <v>36.270753512132828</v>
      </c>
      <c r="E183" s="12">
        <v>994013</v>
      </c>
      <c r="F183" s="72">
        <f t="shared" si="25"/>
        <v>-8.910523629345823</v>
      </c>
    </row>
    <row r="184" spans="1:7">
      <c r="A184" s="45" t="s">
        <v>1</v>
      </c>
      <c r="B184" s="26"/>
      <c r="C184" s="27">
        <v>894</v>
      </c>
      <c r="D184" s="72">
        <f t="shared" si="26"/>
        <v>24.166666666666671</v>
      </c>
      <c r="E184" s="12">
        <v>2066209</v>
      </c>
      <c r="F184" s="72">
        <f t="shared" si="25"/>
        <v>-9.9492131812997435</v>
      </c>
    </row>
    <row r="185" spans="1:7" ht="19.5" customHeight="1">
      <c r="A185" s="45" t="s">
        <v>301</v>
      </c>
      <c r="B185" s="8"/>
      <c r="C185" s="27">
        <v>2488</v>
      </c>
      <c r="D185" s="72">
        <f t="shared" si="26"/>
        <v>196.89737470167063</v>
      </c>
      <c r="E185" s="12">
        <v>753487</v>
      </c>
      <c r="F185" s="72">
        <f t="shared" ref="F185:F194" si="27">(E185/E173-1)*100</f>
        <v>-44.447246091518011</v>
      </c>
    </row>
    <row r="186" spans="1:7">
      <c r="A186" s="45" t="s">
        <v>3</v>
      </c>
      <c r="B186" s="26"/>
      <c r="C186" s="27">
        <v>1449</v>
      </c>
      <c r="D186" s="72">
        <f t="shared" si="26"/>
        <v>-60.399016124624218</v>
      </c>
      <c r="E186" s="12">
        <v>727750</v>
      </c>
      <c r="F186" s="72">
        <f t="shared" si="27"/>
        <v>-28.676015147832501</v>
      </c>
    </row>
    <row r="187" spans="1:7">
      <c r="A187" s="45" t="s">
        <v>4</v>
      </c>
      <c r="B187" s="26"/>
      <c r="C187" s="27">
        <v>2748</v>
      </c>
      <c r="D187" s="72">
        <f t="shared" si="26"/>
        <v>-29.028925619834713</v>
      </c>
      <c r="E187" s="12">
        <v>1550282</v>
      </c>
      <c r="F187" s="72">
        <f t="shared" si="27"/>
        <v>-4.1974286323426258</v>
      </c>
    </row>
    <row r="188" spans="1:7">
      <c r="A188" s="45" t="s">
        <v>5</v>
      </c>
      <c r="B188" s="26"/>
      <c r="C188" s="27">
        <v>2931</v>
      </c>
      <c r="D188" s="72">
        <f t="shared" si="26"/>
        <v>30.614973262032088</v>
      </c>
      <c r="E188" s="12">
        <v>1432051</v>
      </c>
      <c r="F188" s="72">
        <f t="shared" si="27"/>
        <v>-9.2133157514359247</v>
      </c>
    </row>
    <row r="189" spans="1:7">
      <c r="A189" s="45" t="s">
        <v>6</v>
      </c>
      <c r="B189" s="26"/>
      <c r="C189" s="27">
        <v>1521</v>
      </c>
      <c r="D189" s="72">
        <f t="shared" si="26"/>
        <v>-28.288543140028288</v>
      </c>
      <c r="E189" s="12">
        <v>1376018</v>
      </c>
      <c r="F189" s="72">
        <f t="shared" si="27"/>
        <v>-1.5297750457100578</v>
      </c>
    </row>
    <row r="190" spans="1:7">
      <c r="A190" s="45" t="s">
        <v>7</v>
      </c>
      <c r="B190" s="26"/>
      <c r="C190" s="27">
        <v>3997</v>
      </c>
      <c r="D190" s="72">
        <f t="shared" si="26"/>
        <v>16.090618646529187</v>
      </c>
      <c r="E190" s="12">
        <v>1522538</v>
      </c>
      <c r="F190" s="72">
        <f t="shared" si="27"/>
        <v>-4.3685972526678718</v>
      </c>
    </row>
    <row r="191" spans="1:7">
      <c r="A191" s="45" t="s">
        <v>10</v>
      </c>
      <c r="B191" s="26"/>
      <c r="C191" s="27">
        <v>4486</v>
      </c>
      <c r="D191" s="72">
        <f t="shared" si="26"/>
        <v>82.209585702680755</v>
      </c>
      <c r="E191" s="12">
        <v>1402019</v>
      </c>
      <c r="F191" s="72">
        <f t="shared" si="27"/>
        <v>-4.54553191315531</v>
      </c>
    </row>
    <row r="192" spans="1:7">
      <c r="A192" s="45" t="s">
        <v>8</v>
      </c>
      <c r="B192" s="26"/>
      <c r="C192" s="27">
        <v>3159</v>
      </c>
      <c r="D192" s="72">
        <f t="shared" si="26"/>
        <v>65.306122448979593</v>
      </c>
      <c r="E192" s="12">
        <v>1048046</v>
      </c>
      <c r="F192" s="72">
        <f t="shared" si="27"/>
        <v>-1.9515280108821531</v>
      </c>
    </row>
    <row r="193" spans="1:6">
      <c r="A193" s="45" t="s">
        <v>9</v>
      </c>
      <c r="B193" s="26"/>
      <c r="C193" s="27">
        <v>2874</v>
      </c>
      <c r="D193" s="72">
        <f t="shared" si="26"/>
        <v>12.003117692907249</v>
      </c>
      <c r="E193" s="12">
        <v>1181140</v>
      </c>
      <c r="F193" s="72">
        <f t="shared" si="27"/>
        <v>-5.4151988808124552</v>
      </c>
    </row>
    <row r="194" spans="1:6">
      <c r="A194" s="45" t="s">
        <v>302</v>
      </c>
      <c r="B194" s="26"/>
      <c r="C194" s="27">
        <v>585</v>
      </c>
      <c r="D194" s="72">
        <f t="shared" si="26"/>
        <v>2.4518388791593626</v>
      </c>
      <c r="E194" s="12">
        <v>854742</v>
      </c>
      <c r="F194" s="72">
        <f t="shared" si="27"/>
        <v>-1.9976724587664085</v>
      </c>
    </row>
    <row r="195" spans="1:6">
      <c r="A195" s="45" t="s">
        <v>0</v>
      </c>
      <c r="B195" s="26"/>
      <c r="C195" s="27">
        <v>852</v>
      </c>
      <c r="D195" s="72">
        <f t="shared" ref="D195:D200" si="28">(C195/C183-1)*100</f>
        <v>-20.149953139643863</v>
      </c>
      <c r="E195" s="12">
        <v>1021110</v>
      </c>
      <c r="F195" s="72">
        <f t="shared" ref="F195:F201" si="29">(E195/E183-1)*100</f>
        <v>2.7260206858461533</v>
      </c>
    </row>
    <row r="196" spans="1:6">
      <c r="A196" s="45" t="s">
        <v>1</v>
      </c>
      <c r="B196" s="26"/>
      <c r="C196" s="27">
        <v>1609</v>
      </c>
      <c r="D196" s="72">
        <f t="shared" si="28"/>
        <v>79.977628635346761</v>
      </c>
      <c r="E196" s="12">
        <v>2335894</v>
      </c>
      <c r="F196" s="72">
        <f t="shared" si="29"/>
        <v>13.052164616454576</v>
      </c>
    </row>
    <row r="197" spans="1:6" ht="18" customHeight="1">
      <c r="A197" s="45" t="s">
        <v>2</v>
      </c>
      <c r="B197" s="26"/>
      <c r="C197" s="27">
        <v>2830</v>
      </c>
      <c r="D197" s="72">
        <f t="shared" si="28"/>
        <v>13.7459807073955</v>
      </c>
      <c r="E197" s="12">
        <v>796855</v>
      </c>
      <c r="F197" s="72">
        <f t="shared" si="29"/>
        <v>5.7556401105792077</v>
      </c>
    </row>
    <row r="198" spans="1:6">
      <c r="A198" s="45" t="s">
        <v>3</v>
      </c>
      <c r="B198" s="26"/>
      <c r="C198" s="27">
        <v>1570</v>
      </c>
      <c r="D198" s="72">
        <f t="shared" si="28"/>
        <v>8.3505866114561798</v>
      </c>
      <c r="E198" s="12">
        <v>741240</v>
      </c>
      <c r="F198" s="72">
        <f t="shared" si="29"/>
        <v>1.8536585365853675</v>
      </c>
    </row>
    <row r="199" spans="1:6">
      <c r="A199" s="45" t="s">
        <v>4</v>
      </c>
      <c r="B199" s="26"/>
      <c r="C199" s="27">
        <v>2534</v>
      </c>
      <c r="D199" s="72">
        <f t="shared" si="28"/>
        <v>-7.7874818049490591</v>
      </c>
      <c r="E199" s="12">
        <v>1446644</v>
      </c>
      <c r="F199" s="72">
        <f t="shared" si="29"/>
        <v>-6.6851063225916274</v>
      </c>
    </row>
    <row r="200" spans="1:6">
      <c r="A200" s="45" t="s">
        <v>5</v>
      </c>
      <c r="B200" s="26"/>
      <c r="C200" s="27">
        <v>1925</v>
      </c>
      <c r="D200" s="72">
        <f t="shared" si="28"/>
        <v>-34.322756738314567</v>
      </c>
      <c r="E200" s="12">
        <v>1270638</v>
      </c>
      <c r="F200" s="72">
        <f t="shared" si="29"/>
        <v>-11.271456114342293</v>
      </c>
    </row>
    <row r="201" spans="1:6">
      <c r="A201" s="45" t="s">
        <v>6</v>
      </c>
      <c r="B201" s="26"/>
      <c r="C201" s="27">
        <v>1827</v>
      </c>
      <c r="D201" s="72">
        <f t="shared" ref="D201:D206" si="30">(C201/C189-1)*100</f>
        <v>20.118343195266263</v>
      </c>
      <c r="E201" s="12">
        <v>1367433</v>
      </c>
      <c r="F201" s="72">
        <f t="shared" si="29"/>
        <v>-0.62390172221584717</v>
      </c>
    </row>
    <row r="202" spans="1:6">
      <c r="A202" s="45" t="s">
        <v>7</v>
      </c>
      <c r="B202" s="26"/>
      <c r="C202" s="27">
        <v>3983</v>
      </c>
      <c r="D202" s="72">
        <f t="shared" si="30"/>
        <v>-0.35026269702276291</v>
      </c>
      <c r="E202" s="12">
        <v>2152812</v>
      </c>
      <c r="F202" s="72">
        <f t="shared" ref="F202:F207" si="31">(E202/E190-1)*100</f>
        <v>41.39627385326343</v>
      </c>
    </row>
    <row r="203" spans="1:6">
      <c r="A203" s="45" t="s">
        <v>10</v>
      </c>
      <c r="B203" s="26"/>
      <c r="C203" s="27">
        <v>3355</v>
      </c>
      <c r="D203" s="72">
        <f t="shared" si="30"/>
        <v>-25.211769950958541</v>
      </c>
      <c r="E203" s="12">
        <v>1162776</v>
      </c>
      <c r="F203" s="72">
        <f t="shared" si="31"/>
        <v>-17.06417673369619</v>
      </c>
    </row>
    <row r="204" spans="1:6">
      <c r="A204" s="45" t="s">
        <v>8</v>
      </c>
      <c r="B204" s="26"/>
      <c r="C204" s="27">
        <v>1681</v>
      </c>
      <c r="D204" s="72">
        <f t="shared" si="30"/>
        <v>-46.786957898069005</v>
      </c>
      <c r="E204" s="12">
        <v>917166</v>
      </c>
      <c r="F204" s="72">
        <f t="shared" si="31"/>
        <v>-12.488001480851029</v>
      </c>
    </row>
    <row r="205" spans="1:6">
      <c r="A205" s="45" t="s">
        <v>9</v>
      </c>
      <c r="B205" s="26"/>
      <c r="C205" s="27">
        <v>2185</v>
      </c>
      <c r="D205" s="72">
        <f t="shared" si="30"/>
        <v>-23.973556019485041</v>
      </c>
      <c r="E205" s="12">
        <v>1352697</v>
      </c>
      <c r="F205" s="72">
        <f t="shared" si="31"/>
        <v>14.524696479672183</v>
      </c>
    </row>
    <row r="206" spans="1:6" ht="15" customHeight="1">
      <c r="A206" s="45" t="s">
        <v>352</v>
      </c>
      <c r="B206" s="26"/>
      <c r="C206" s="27">
        <v>1070</v>
      </c>
      <c r="D206" s="72">
        <f t="shared" si="30"/>
        <v>82.905982905982896</v>
      </c>
      <c r="E206" s="12">
        <v>783713</v>
      </c>
      <c r="F206" s="72">
        <f t="shared" si="31"/>
        <v>-8.30999295693905</v>
      </c>
    </row>
    <row r="207" spans="1:6">
      <c r="A207" s="45" t="s">
        <v>0</v>
      </c>
      <c r="B207" s="26"/>
      <c r="C207" s="27">
        <v>1173</v>
      </c>
      <c r="D207" s="72">
        <f t="shared" ref="D207:D208" si="32">(C207/C195-1)*100</f>
        <v>37.676056338028175</v>
      </c>
      <c r="E207" s="12">
        <v>1160837</v>
      </c>
      <c r="F207" s="72">
        <f t="shared" si="31"/>
        <v>13.6838342587968</v>
      </c>
    </row>
    <row r="208" spans="1:6">
      <c r="A208" s="45" t="s">
        <v>1</v>
      </c>
      <c r="B208" s="26"/>
      <c r="C208" s="27">
        <v>981</v>
      </c>
      <c r="D208" s="72">
        <f t="shared" si="32"/>
        <v>-39.030453697949042</v>
      </c>
      <c r="E208" s="12">
        <v>2456826</v>
      </c>
      <c r="F208" s="72">
        <f t="shared" ref="F208" si="33">(E208/E196-1)*100</f>
        <v>5.1771184822599015</v>
      </c>
    </row>
    <row r="209" spans="1:6" ht="20" customHeight="1">
      <c r="A209" s="45" t="s">
        <v>2</v>
      </c>
      <c r="B209" s="26"/>
      <c r="C209" s="27">
        <v>5692</v>
      </c>
      <c r="D209" s="72">
        <f t="shared" ref="D209:D220" si="34">(C209/C197-1)*100</f>
        <v>101.13074204946994</v>
      </c>
      <c r="E209" s="12">
        <v>820153</v>
      </c>
      <c r="F209" s="72">
        <f t="shared" ref="F209:F220" si="35">(E209/E197-1)*100</f>
        <v>2.923743968476078</v>
      </c>
    </row>
    <row r="210" spans="1:6">
      <c r="A210" s="45" t="s">
        <v>3</v>
      </c>
      <c r="B210" s="26"/>
      <c r="C210" s="147">
        <v>2599</v>
      </c>
      <c r="D210" s="96">
        <f t="shared" si="34"/>
        <v>65.541401273885342</v>
      </c>
      <c r="E210" s="41">
        <v>999953</v>
      </c>
      <c r="F210" s="96">
        <f t="shared" si="35"/>
        <v>34.902730559602823</v>
      </c>
    </row>
    <row r="211" spans="1:6">
      <c r="A211" s="45" t="s">
        <v>4</v>
      </c>
      <c r="B211" s="26"/>
      <c r="C211" s="147">
        <v>3100</v>
      </c>
      <c r="D211" s="96">
        <f t="shared" si="34"/>
        <v>22.336227308603007</v>
      </c>
      <c r="E211" s="41">
        <v>1465966</v>
      </c>
      <c r="F211" s="96">
        <f t="shared" si="35"/>
        <v>1.3356430469417591</v>
      </c>
    </row>
    <row r="212" spans="1:6">
      <c r="A212" s="45" t="s">
        <v>5</v>
      </c>
      <c r="B212" s="26"/>
      <c r="C212" s="147">
        <v>4889</v>
      </c>
      <c r="D212" s="96">
        <f t="shared" si="34"/>
        <v>153.97402597402595</v>
      </c>
      <c r="E212" s="41">
        <v>1371311</v>
      </c>
      <c r="F212" s="96">
        <f t="shared" si="35"/>
        <v>7.9230276443802206</v>
      </c>
    </row>
    <row r="213" spans="1:6">
      <c r="A213" s="45" t="s">
        <v>6</v>
      </c>
      <c r="B213" s="26"/>
      <c r="C213" s="147">
        <v>2429</v>
      </c>
      <c r="D213" s="96">
        <f t="shared" si="34"/>
        <v>32.950191570881216</v>
      </c>
      <c r="E213" s="41">
        <v>1365543</v>
      </c>
      <c r="F213" s="96">
        <f t="shared" si="35"/>
        <v>-0.13821518129224497</v>
      </c>
    </row>
    <row r="214" spans="1:6">
      <c r="A214" s="45" t="s">
        <v>7</v>
      </c>
      <c r="B214" s="26"/>
      <c r="C214" s="147">
        <v>3949</v>
      </c>
      <c r="D214" s="96">
        <f t="shared" si="34"/>
        <v>-0.85362791865427612</v>
      </c>
      <c r="E214" s="41">
        <v>1515549</v>
      </c>
      <c r="F214" s="96">
        <f t="shared" si="35"/>
        <v>-29.601423626401193</v>
      </c>
    </row>
    <row r="215" spans="1:6">
      <c r="A215" s="45" t="s">
        <v>10</v>
      </c>
      <c r="B215" s="26"/>
      <c r="C215" s="147">
        <v>1902</v>
      </c>
      <c r="D215" s="96">
        <f t="shared" si="34"/>
        <v>-43.308494783904614</v>
      </c>
      <c r="E215" s="41">
        <v>1420192</v>
      </c>
      <c r="F215" s="96">
        <f t="shared" si="35"/>
        <v>22.138055825025639</v>
      </c>
    </row>
    <row r="216" spans="1:6">
      <c r="A216" s="45" t="s">
        <v>8</v>
      </c>
      <c r="B216" s="26"/>
      <c r="C216" s="147">
        <v>2154</v>
      </c>
      <c r="D216" s="96">
        <f t="shared" si="34"/>
        <v>28.138013087447945</v>
      </c>
      <c r="E216" s="41">
        <v>1046761</v>
      </c>
      <c r="F216" s="96">
        <f t="shared" si="35"/>
        <v>14.129939400283043</v>
      </c>
    </row>
    <row r="217" spans="1:6">
      <c r="A217" s="45" t="s">
        <v>9</v>
      </c>
      <c r="B217" s="26"/>
      <c r="C217" s="147">
        <v>1969</v>
      </c>
      <c r="D217" s="96">
        <f t="shared" si="34"/>
        <v>-9.8855835240274637</v>
      </c>
      <c r="E217" s="41">
        <v>1314046</v>
      </c>
      <c r="F217" s="96">
        <f t="shared" si="35"/>
        <v>-2.8573287291980387</v>
      </c>
    </row>
    <row r="218" spans="1:6" ht="15" customHeight="1">
      <c r="A218" s="45" t="s">
        <v>394</v>
      </c>
      <c r="B218" s="26"/>
      <c r="C218" s="27">
        <v>924</v>
      </c>
      <c r="D218" s="72">
        <f t="shared" si="34"/>
        <v>-13.644859813084109</v>
      </c>
      <c r="E218" s="12">
        <v>816742</v>
      </c>
      <c r="F218" s="72">
        <f t="shared" si="35"/>
        <v>4.2144254338003728</v>
      </c>
    </row>
    <row r="219" spans="1:6">
      <c r="A219" s="45" t="s">
        <v>0</v>
      </c>
      <c r="B219" s="26"/>
      <c r="C219" s="27">
        <v>1262</v>
      </c>
      <c r="D219" s="72">
        <f t="shared" si="34"/>
        <v>7.587382779198637</v>
      </c>
      <c r="E219" s="12">
        <v>1132234</v>
      </c>
      <c r="F219" s="72">
        <f t="shared" si="35"/>
        <v>-2.4639979600925899</v>
      </c>
    </row>
    <row r="220" spans="1:6">
      <c r="A220" s="45" t="s">
        <v>1</v>
      </c>
      <c r="B220" s="26"/>
      <c r="C220" s="27">
        <v>2151</v>
      </c>
      <c r="D220" s="72">
        <f t="shared" si="34"/>
        <v>119.26605504587155</v>
      </c>
      <c r="E220" s="12">
        <v>2059114</v>
      </c>
      <c r="F220" s="72">
        <f t="shared" si="35"/>
        <v>-16.188040992728013</v>
      </c>
    </row>
    <row r="221" spans="1:6" ht="20" customHeight="1">
      <c r="A221" s="45" t="s">
        <v>2</v>
      </c>
      <c r="B221" s="26"/>
      <c r="C221" s="27">
        <v>2598</v>
      </c>
      <c r="D221" s="72">
        <f t="shared" ref="D221" si="36">(C221/C209-1)*100</f>
        <v>-54.356992269852419</v>
      </c>
      <c r="E221" s="12">
        <v>838109</v>
      </c>
      <c r="F221" s="72">
        <f t="shared" ref="F221" si="37">(E221/E209-1)*100</f>
        <v>2.1893475973385534</v>
      </c>
    </row>
    <row r="222" spans="1:6">
      <c r="A222" s="45" t="s">
        <v>3</v>
      </c>
      <c r="B222" s="26"/>
      <c r="C222" s="27">
        <v>2049</v>
      </c>
      <c r="D222" s="72">
        <f t="shared" ref="D222" si="38">(C222/C210-1)*100</f>
        <v>-21.161985378991922</v>
      </c>
      <c r="E222" s="12">
        <v>892366</v>
      </c>
      <c r="F222" s="72">
        <f t="shared" ref="F222" si="39">(E222/E210-1)*100</f>
        <v>-10.759205682667083</v>
      </c>
    </row>
    <row r="223" spans="1:6">
      <c r="A223" s="45" t="s">
        <v>4</v>
      </c>
      <c r="B223" s="26"/>
      <c r="C223" s="27">
        <v>2692</v>
      </c>
      <c r="D223" s="72">
        <f t="shared" ref="D223" si="40">(C223/C211-1)*100</f>
        <v>-13.161290322580644</v>
      </c>
      <c r="E223" s="12">
        <v>1256461</v>
      </c>
      <c r="F223" s="72">
        <f t="shared" ref="F223" si="41">(E223/E211-1)*100</f>
        <v>-14.291259142435775</v>
      </c>
    </row>
    <row r="224" spans="1:6">
      <c r="A224" s="45" t="s">
        <v>5</v>
      </c>
      <c r="B224" s="26"/>
      <c r="C224" s="27">
        <v>3461</v>
      </c>
      <c r="D224" s="72">
        <f t="shared" ref="D224" si="42">(C224/C212-1)*100</f>
        <v>-29.208427081202704</v>
      </c>
      <c r="E224" s="12">
        <v>1209802</v>
      </c>
      <c r="F224" s="72">
        <f t="shared" ref="F224" si="43">(E224/E212-1)*100</f>
        <v>-11.777707609725297</v>
      </c>
    </row>
    <row r="225" spans="1:6">
      <c r="A225" s="45" t="s">
        <v>6</v>
      </c>
      <c r="B225" s="26"/>
      <c r="C225" s="27">
        <v>1592</v>
      </c>
      <c r="D225" s="72">
        <f t="shared" ref="D225" si="44">(C225/C213-1)*100</f>
        <v>-34.4586249485385</v>
      </c>
      <c r="E225" s="12">
        <v>1271466</v>
      </c>
      <c r="F225" s="72">
        <f t="shared" ref="F225" si="45">(E225/E213-1)*100</f>
        <v>-6.8893473145847484</v>
      </c>
    </row>
    <row r="226" spans="1:6">
      <c r="A226" s="45" t="s">
        <v>7</v>
      </c>
      <c r="B226" s="26"/>
      <c r="C226" s="27">
        <v>3308</v>
      </c>
      <c r="D226" s="72">
        <f t="shared" ref="D226" si="46">(C226/C214-1)*100</f>
        <v>-16.231957457584201</v>
      </c>
      <c r="E226" s="12">
        <v>1521591</v>
      </c>
      <c r="F226" s="72">
        <f t="shared" ref="F226" si="47">(E226/E214-1)*100</f>
        <v>0.39866741359071423</v>
      </c>
    </row>
    <row r="227" spans="1:6">
      <c r="A227" s="45" t="s">
        <v>10</v>
      </c>
      <c r="B227" s="26"/>
      <c r="C227" s="27">
        <v>3112</v>
      </c>
      <c r="D227" s="72">
        <f t="shared" ref="D227" si="48">(C227/C215-1)*100</f>
        <v>63.617245005257629</v>
      </c>
      <c r="E227" s="12">
        <v>1306639</v>
      </c>
      <c r="F227" s="72">
        <f t="shared" ref="F227" si="49">(E227/E215-1)*100</f>
        <v>-7.9956090444109007</v>
      </c>
    </row>
    <row r="228" spans="1:6">
      <c r="A228" s="45" t="s">
        <v>8</v>
      </c>
      <c r="B228" s="26"/>
      <c r="C228" s="27">
        <v>1263</v>
      </c>
      <c r="D228" s="72">
        <f t="shared" ref="D228:D230" si="50">(C228/C216-1)*100</f>
        <v>-41.364902506963787</v>
      </c>
      <c r="E228" s="12">
        <v>1023791</v>
      </c>
      <c r="F228" s="72">
        <f t="shared" ref="F228:F230" si="51">(E228/E216-1)*100</f>
        <v>-2.1943882127820946</v>
      </c>
    </row>
    <row r="229" spans="1:6">
      <c r="A229" s="45" t="s">
        <v>9</v>
      </c>
      <c r="B229" s="26"/>
      <c r="C229" s="147">
        <v>1536</v>
      </c>
      <c r="D229" s="72">
        <f t="shared" si="50"/>
        <v>-21.990858303707462</v>
      </c>
      <c r="E229" s="41">
        <v>1073714.8642</v>
      </c>
      <c r="F229" s="72">
        <f t="shared" si="51"/>
        <v>-18.289400508049191</v>
      </c>
    </row>
    <row r="230" spans="1:6" ht="16.25" customHeight="1">
      <c r="A230" s="45" t="s">
        <v>406</v>
      </c>
      <c r="B230" s="26"/>
      <c r="C230" s="27">
        <v>1012</v>
      </c>
      <c r="D230" s="72">
        <f t="shared" si="50"/>
        <v>9.5238095238095344</v>
      </c>
      <c r="E230" s="12">
        <v>1084298</v>
      </c>
      <c r="F230" s="72">
        <f t="shared" si="51"/>
        <v>32.758937338841385</v>
      </c>
    </row>
    <row r="231" spans="1:6">
      <c r="A231" s="45" t="s">
        <v>0</v>
      </c>
      <c r="B231" s="26"/>
      <c r="C231" s="27">
        <v>1264</v>
      </c>
      <c r="D231" s="72">
        <f t="shared" ref="D231" si="52">(C231/C219-1)*100</f>
        <v>0.15847860538826808</v>
      </c>
      <c r="E231" s="12">
        <v>1029119</v>
      </c>
      <c r="F231" s="72">
        <f t="shared" ref="F231" si="53">(E231/E219-1)*100</f>
        <v>-9.1072163528033929</v>
      </c>
    </row>
    <row r="232" spans="1:6">
      <c r="A232" s="45" t="s">
        <v>1</v>
      </c>
      <c r="B232" s="26"/>
      <c r="C232" s="27">
        <v>1164</v>
      </c>
      <c r="D232" s="72">
        <f t="shared" ref="D232:D237" si="54">(C232/C220-1)*100</f>
        <v>-45.885634588563462</v>
      </c>
      <c r="E232" s="12">
        <v>2322839</v>
      </c>
      <c r="F232" s="72">
        <f t="shared" ref="F232" si="55">(E232/E220-1)*100</f>
        <v>12.807693017482279</v>
      </c>
    </row>
    <row r="233" spans="1:6" ht="20" customHeight="1">
      <c r="A233" s="45" t="s">
        <v>2</v>
      </c>
      <c r="B233" s="26"/>
      <c r="C233" s="27">
        <v>7948</v>
      </c>
      <c r="D233" s="72">
        <f t="shared" si="54"/>
        <v>205.92763664357196</v>
      </c>
      <c r="E233" s="12">
        <v>892114</v>
      </c>
      <c r="F233" s="72">
        <f t="shared" ref="F233" si="56">(E233/E221-1)*100</f>
        <v>6.4436726010578482</v>
      </c>
    </row>
    <row r="234" spans="1:6">
      <c r="A234" s="6" t="s">
        <v>411</v>
      </c>
      <c r="B234" s="26"/>
      <c r="C234" s="27">
        <v>1060</v>
      </c>
      <c r="D234" s="72">
        <f t="shared" si="54"/>
        <v>-48.267447535383113</v>
      </c>
      <c r="E234" s="12">
        <v>930331</v>
      </c>
      <c r="F234" s="72">
        <f t="shared" ref="F234" si="57">(E234/E222-1)*100</f>
        <v>4.2544202715029567</v>
      </c>
    </row>
    <row r="235" spans="1:6">
      <c r="A235" s="45" t="s">
        <v>4</v>
      </c>
      <c r="B235" s="26"/>
      <c r="C235" s="27">
        <v>3352</v>
      </c>
      <c r="D235" s="72">
        <f t="shared" si="54"/>
        <v>24.517087667161963</v>
      </c>
      <c r="E235" s="12">
        <v>1545193</v>
      </c>
      <c r="F235" s="72">
        <f t="shared" ref="F235" si="58">(E235/E223-1)*100</f>
        <v>22.979782102269787</v>
      </c>
    </row>
    <row r="236" spans="1:6">
      <c r="A236" s="45" t="s">
        <v>5</v>
      </c>
      <c r="B236" s="26"/>
      <c r="C236" s="27">
        <v>2451</v>
      </c>
      <c r="D236" s="72">
        <f t="shared" si="54"/>
        <v>-29.1823172493499</v>
      </c>
      <c r="E236" s="12">
        <v>1525734</v>
      </c>
      <c r="F236" s="72">
        <f t="shared" ref="F236" si="59">(E236/E224-1)*100</f>
        <v>26.114355902866748</v>
      </c>
    </row>
    <row r="237" spans="1:6">
      <c r="A237" s="45" t="s">
        <v>6</v>
      </c>
      <c r="B237" s="26"/>
      <c r="C237" s="27">
        <v>1577</v>
      </c>
      <c r="D237" s="72">
        <f t="shared" si="54"/>
        <v>-0.94221105527638738</v>
      </c>
      <c r="E237" s="12">
        <v>1325492</v>
      </c>
      <c r="F237" s="72">
        <f t="shared" ref="F237" si="60">(E237/E225-1)*100</f>
        <v>4.2491108688710533</v>
      </c>
    </row>
    <row r="238" spans="1:6">
      <c r="A238" s="45" t="s">
        <v>7</v>
      </c>
      <c r="B238" s="26"/>
      <c r="C238" s="27">
        <v>8866</v>
      </c>
      <c r="D238" s="72">
        <f t="shared" ref="D238" si="61">(C238/C226-1)*100</f>
        <v>168.01692865779927</v>
      </c>
      <c r="E238" s="12">
        <v>1665306</v>
      </c>
      <c r="F238" s="72">
        <f t="shared" ref="F238" si="62">(E238/E226-1)*100</f>
        <v>9.4450479793847464</v>
      </c>
    </row>
    <row r="239" spans="1:6">
      <c r="A239" s="45" t="s">
        <v>10</v>
      </c>
      <c r="B239" s="26"/>
      <c r="C239" s="27">
        <v>6156</v>
      </c>
      <c r="D239" s="72">
        <f>(C239/C227-1)*100</f>
        <v>97.814910025706951</v>
      </c>
      <c r="E239" s="12">
        <v>1334713.9279</v>
      </c>
      <c r="F239" s="72">
        <f t="shared" ref="F239" si="63">(E239/E227-1)*100</f>
        <v>2.148636915016322</v>
      </c>
    </row>
    <row r="240" spans="1:6">
      <c r="A240" s="45" t="s">
        <v>8</v>
      </c>
      <c r="B240" s="26"/>
      <c r="C240" s="27">
        <v>2401</v>
      </c>
      <c r="D240" s="72">
        <f t="shared" ref="D240:D256" si="64">(C240/C228-1)*100</f>
        <v>90.102929532858283</v>
      </c>
      <c r="E240" s="12">
        <v>1097049</v>
      </c>
      <c r="F240" s="72">
        <f t="shared" ref="F240:F257" si="65">(E240/E228-1)*100</f>
        <v>7.15556202388965</v>
      </c>
    </row>
    <row r="241" spans="1:6">
      <c r="A241" s="45" t="s">
        <v>9</v>
      </c>
      <c r="B241" s="26"/>
      <c r="C241" s="147">
        <v>3124</v>
      </c>
      <c r="D241" s="72">
        <f t="shared" si="64"/>
        <v>103.38541666666666</v>
      </c>
      <c r="E241" s="41">
        <v>1106051.5656999999</v>
      </c>
      <c r="F241" s="72">
        <f t="shared" si="65"/>
        <v>3.0116656272699771</v>
      </c>
    </row>
    <row r="242" spans="1:6" ht="15" customHeight="1">
      <c r="A242" s="45" t="s">
        <v>410</v>
      </c>
      <c r="B242" s="26"/>
      <c r="C242" s="147">
        <v>2507</v>
      </c>
      <c r="D242" s="72">
        <f t="shared" si="64"/>
        <v>147.72727272727272</v>
      </c>
      <c r="E242" s="41">
        <v>1075006</v>
      </c>
      <c r="F242" s="72">
        <f t="shared" si="65"/>
        <v>-0.85695998701463827</v>
      </c>
    </row>
    <row r="243" spans="1:6">
      <c r="A243" s="45" t="s">
        <v>0</v>
      </c>
      <c r="B243" s="26"/>
      <c r="C243" s="147">
        <v>911</v>
      </c>
      <c r="D243" s="72">
        <f t="shared" si="64"/>
        <v>-27.927215189873422</v>
      </c>
      <c r="E243" s="41">
        <v>1427819</v>
      </c>
      <c r="F243" s="72">
        <f t="shared" si="65"/>
        <v>38.741875332201616</v>
      </c>
    </row>
    <row r="244" spans="1:6">
      <c r="A244" s="45" t="s">
        <v>1</v>
      </c>
      <c r="B244" s="26"/>
      <c r="C244" s="147">
        <v>966</v>
      </c>
      <c r="D244" s="72">
        <f t="shared" si="64"/>
        <v>-17.010309278350512</v>
      </c>
      <c r="E244" s="41">
        <v>3170434</v>
      </c>
      <c r="F244" s="72">
        <f t="shared" si="65"/>
        <v>36.489614648281687</v>
      </c>
    </row>
    <row r="245" spans="1:6" ht="20" customHeight="1">
      <c r="A245" s="45" t="s">
        <v>2</v>
      </c>
      <c r="B245" s="26"/>
      <c r="C245" s="147">
        <v>6051</v>
      </c>
      <c r="D245" s="72">
        <f t="shared" si="64"/>
        <v>-23.867639657775541</v>
      </c>
      <c r="E245" s="41">
        <v>1204869</v>
      </c>
      <c r="F245" s="72">
        <f t="shared" si="65"/>
        <v>35.057739257538834</v>
      </c>
    </row>
    <row r="246" spans="1:6">
      <c r="A246" s="6" t="s">
        <v>44</v>
      </c>
      <c r="B246" s="26"/>
      <c r="C246" s="147">
        <v>2690</v>
      </c>
      <c r="D246" s="72">
        <f t="shared" si="64"/>
        <v>153.77358490566039</v>
      </c>
      <c r="E246" s="41">
        <v>1210311</v>
      </c>
      <c r="F246" s="72">
        <f t="shared" si="65"/>
        <v>30.09466523205182</v>
      </c>
    </row>
    <row r="247" spans="1:6">
      <c r="A247" s="45" t="s">
        <v>4</v>
      </c>
      <c r="B247" s="26"/>
      <c r="C247" s="147">
        <v>4158</v>
      </c>
      <c r="D247" s="72">
        <f t="shared" si="64"/>
        <v>24.045346062052509</v>
      </c>
      <c r="E247" s="41">
        <v>1971663</v>
      </c>
      <c r="F247" s="72">
        <f t="shared" si="65"/>
        <v>27.599788505384115</v>
      </c>
    </row>
    <row r="248" spans="1:6">
      <c r="A248" s="45" t="s">
        <v>5</v>
      </c>
      <c r="B248" s="26"/>
      <c r="C248" s="147">
        <v>3678</v>
      </c>
      <c r="D248" s="72">
        <f t="shared" si="64"/>
        <v>50.06119951040391</v>
      </c>
      <c r="E248" s="41">
        <v>2181565</v>
      </c>
      <c r="F248" s="72">
        <f t="shared" si="65"/>
        <v>42.984622483342449</v>
      </c>
    </row>
    <row r="249" spans="1:6">
      <c r="A249" s="45" t="s">
        <v>6</v>
      </c>
      <c r="B249" s="26"/>
      <c r="C249" s="147">
        <v>1775</v>
      </c>
      <c r="D249" s="72">
        <f t="shared" si="64"/>
        <v>12.555485098287878</v>
      </c>
      <c r="E249" s="41">
        <v>1587636</v>
      </c>
      <c r="F249" s="72">
        <f t="shared" si="65"/>
        <v>19.777109179082174</v>
      </c>
    </row>
    <row r="250" spans="1:6">
      <c r="A250" s="45" t="s">
        <v>7</v>
      </c>
      <c r="B250" s="26"/>
      <c r="C250" s="147">
        <v>4757</v>
      </c>
      <c r="D250" s="72">
        <f t="shared" si="64"/>
        <v>-46.345589893976992</v>
      </c>
      <c r="E250" s="41">
        <v>2330061</v>
      </c>
      <c r="F250" s="72">
        <f t="shared" si="65"/>
        <v>39.917888964550663</v>
      </c>
    </row>
    <row r="251" spans="1:6">
      <c r="A251" s="45" t="s">
        <v>10</v>
      </c>
      <c r="B251" s="26"/>
      <c r="C251" s="147">
        <v>10227</v>
      </c>
      <c r="D251" s="72">
        <f t="shared" si="64"/>
        <v>66.130604288499015</v>
      </c>
      <c r="E251" s="41">
        <v>1811681</v>
      </c>
      <c r="F251" s="72">
        <f t="shared" si="65"/>
        <v>35.735528200447121</v>
      </c>
    </row>
    <row r="252" spans="1:6">
      <c r="A252" s="45" t="s">
        <v>8</v>
      </c>
      <c r="B252" s="26"/>
      <c r="C252" s="147">
        <v>3506</v>
      </c>
      <c r="D252" s="72">
        <f t="shared" si="64"/>
        <v>46.02249062890462</v>
      </c>
      <c r="E252" s="41">
        <v>1416825</v>
      </c>
      <c r="F252" s="72">
        <f t="shared" si="65"/>
        <v>29.148743583923785</v>
      </c>
    </row>
    <row r="253" spans="1:6">
      <c r="A253" s="45" t="s">
        <v>9</v>
      </c>
      <c r="B253" s="26"/>
      <c r="C253" s="147">
        <v>1000</v>
      </c>
      <c r="D253" s="72">
        <f t="shared" si="64"/>
        <v>-67.989756722151085</v>
      </c>
      <c r="E253" s="41">
        <v>1472516</v>
      </c>
      <c r="F253" s="72">
        <f t="shared" si="65"/>
        <v>33.132671718435788</v>
      </c>
    </row>
    <row r="254" spans="1:6" ht="15" customHeight="1">
      <c r="A254" s="45" t="s">
        <v>434</v>
      </c>
      <c r="B254" s="26"/>
      <c r="C254" s="147">
        <v>1527</v>
      </c>
      <c r="D254" s="72">
        <f t="shared" si="64"/>
        <v>-39.090546469884323</v>
      </c>
      <c r="E254" s="41">
        <v>1357329</v>
      </c>
      <c r="F254" s="72">
        <f t="shared" si="65"/>
        <v>26.262458070001472</v>
      </c>
    </row>
    <row r="255" spans="1:6">
      <c r="A255" s="45" t="s">
        <v>0</v>
      </c>
      <c r="B255" s="26"/>
      <c r="C255" s="147">
        <v>899</v>
      </c>
      <c r="D255" s="72">
        <f t="shared" si="64"/>
        <v>-1.3172338090010949</v>
      </c>
      <c r="E255" s="41">
        <v>1304782</v>
      </c>
      <c r="F255" s="72">
        <f t="shared" si="65"/>
        <v>-8.6171286416555581</v>
      </c>
    </row>
    <row r="256" spans="1:6">
      <c r="A256" s="45" t="s">
        <v>1</v>
      </c>
      <c r="B256" s="26"/>
      <c r="C256" s="147">
        <v>2614</v>
      </c>
      <c r="D256" s="72">
        <f t="shared" si="64"/>
        <v>170.60041407867493</v>
      </c>
      <c r="E256" s="41">
        <v>3530183</v>
      </c>
      <c r="F256" s="72">
        <f t="shared" si="65"/>
        <v>11.346995395583059</v>
      </c>
    </row>
    <row r="257" spans="1:6" ht="18.649999999999999" customHeight="1">
      <c r="A257" s="45" t="s">
        <v>2</v>
      </c>
      <c r="B257" s="26"/>
      <c r="C257" s="147">
        <v>3426</v>
      </c>
      <c r="D257" s="96">
        <f t="shared" ref="D257:D261" si="66">(C257/C245-1)*100</f>
        <v>-43.38125929598413</v>
      </c>
      <c r="E257" s="41">
        <v>1350835.7144999998</v>
      </c>
      <c r="F257" s="72">
        <f t="shared" si="65"/>
        <v>12.114737328290449</v>
      </c>
    </row>
    <row r="258" spans="1:6" ht="12" customHeight="1">
      <c r="A258" s="6" t="s">
        <v>44</v>
      </c>
      <c r="B258" s="26"/>
      <c r="C258" s="147">
        <v>1385</v>
      </c>
      <c r="D258" s="96">
        <f t="shared" si="66"/>
        <v>-48.513011152416354</v>
      </c>
      <c r="E258" s="41">
        <v>1387394</v>
      </c>
      <c r="F258" s="72">
        <f t="shared" ref="F258:F262" si="67">(E258/E246-1)*100</f>
        <v>14.63119809701805</v>
      </c>
    </row>
    <row r="259" spans="1:6" ht="12" customHeight="1">
      <c r="A259" s="6" t="s">
        <v>459</v>
      </c>
      <c r="B259" s="26"/>
      <c r="C259" s="147">
        <v>4238</v>
      </c>
      <c r="D259" s="96">
        <f t="shared" si="66"/>
        <v>1.9240019240019279</v>
      </c>
      <c r="E259" s="41">
        <v>2158137</v>
      </c>
      <c r="F259" s="72">
        <f t="shared" si="67"/>
        <v>9.4577014428936401</v>
      </c>
    </row>
    <row r="260" spans="1:6" ht="12" customHeight="1">
      <c r="A260" s="6" t="s">
        <v>5</v>
      </c>
      <c r="B260" s="26"/>
      <c r="C260" s="147">
        <v>2577</v>
      </c>
      <c r="D260" s="96">
        <f t="shared" si="66"/>
        <v>-29.9347471451876</v>
      </c>
      <c r="E260" s="41">
        <v>1905793</v>
      </c>
      <c r="F260" s="72">
        <f t="shared" si="67"/>
        <v>-12.641016884667655</v>
      </c>
    </row>
    <row r="261" spans="1:6" ht="12" customHeight="1">
      <c r="A261" s="6" t="s">
        <v>6</v>
      </c>
      <c r="B261" s="26"/>
      <c r="C261" s="147">
        <v>6086</v>
      </c>
      <c r="D261" s="96">
        <f t="shared" si="66"/>
        <v>242.87323943661971</v>
      </c>
      <c r="E261" s="41">
        <v>1606647</v>
      </c>
      <c r="F261" s="72">
        <f t="shared" si="67"/>
        <v>1.1974407231884365</v>
      </c>
    </row>
    <row r="262" spans="1:6" ht="12" customHeight="1">
      <c r="A262" s="6" t="s">
        <v>7</v>
      </c>
      <c r="B262" s="26"/>
      <c r="C262" s="147">
        <v>4184</v>
      </c>
      <c r="D262" s="96">
        <f t="shared" ref="D262:D267" si="68">(C262/C250-1)*100</f>
        <v>-12.045406768972045</v>
      </c>
      <c r="E262" s="41">
        <v>2019994</v>
      </c>
      <c r="F262" s="72">
        <f t="shared" si="67"/>
        <v>-13.307248179339515</v>
      </c>
    </row>
    <row r="263" spans="1:6" ht="12" customHeight="1">
      <c r="A263" s="6" t="s">
        <v>10</v>
      </c>
      <c r="B263" s="26"/>
      <c r="C263" s="147">
        <v>2115</v>
      </c>
      <c r="D263" s="96">
        <f t="shared" si="68"/>
        <v>-79.319448518627169</v>
      </c>
      <c r="E263" s="41">
        <v>1541038</v>
      </c>
      <c r="F263" s="72">
        <f t="shared" ref="F263:F268" si="69">(E263/E251-1)*100</f>
        <v>-14.938777853275498</v>
      </c>
    </row>
    <row r="264" spans="1:6" ht="12" customHeight="1">
      <c r="A264" s="6" t="s">
        <v>8</v>
      </c>
      <c r="B264" s="26"/>
      <c r="C264" s="147">
        <v>1392</v>
      </c>
      <c r="D264" s="96">
        <f t="shared" si="68"/>
        <v>-60.296634341129483</v>
      </c>
      <c r="E264" s="41">
        <v>1217576.2326</v>
      </c>
      <c r="F264" s="72">
        <f t="shared" si="69"/>
        <v>-14.063047122968609</v>
      </c>
    </row>
    <row r="265" spans="1:6" ht="12" customHeight="1">
      <c r="A265" s="6" t="s">
        <v>9</v>
      </c>
      <c r="B265" s="26"/>
      <c r="C265" s="147">
        <v>2034</v>
      </c>
      <c r="D265" s="96">
        <f t="shared" si="68"/>
        <v>103.39999999999998</v>
      </c>
      <c r="E265" s="41">
        <v>1290959</v>
      </c>
      <c r="F265" s="72">
        <f t="shared" si="69"/>
        <v>-12.329713225526916</v>
      </c>
    </row>
    <row r="266" spans="1:6" ht="12" customHeight="1">
      <c r="A266" s="45" t="s">
        <v>480</v>
      </c>
      <c r="B266" s="26"/>
      <c r="C266" s="147">
        <v>904</v>
      </c>
      <c r="D266" s="96">
        <f t="shared" si="68"/>
        <v>-40.798952193844137</v>
      </c>
      <c r="E266" s="41">
        <v>973862</v>
      </c>
      <c r="F266" s="72">
        <f t="shared" si="69"/>
        <v>-28.251588229530199</v>
      </c>
    </row>
    <row r="267" spans="1:6" ht="12" customHeight="1">
      <c r="A267" s="45" t="s">
        <v>485</v>
      </c>
      <c r="B267" s="26"/>
      <c r="C267" s="147">
        <v>741</v>
      </c>
      <c r="D267" s="96">
        <f t="shared" si="68"/>
        <v>-17.575083426028925</v>
      </c>
      <c r="E267" s="41">
        <v>1151273</v>
      </c>
      <c r="F267" s="72">
        <f t="shared" si="69"/>
        <v>-11.765107121342878</v>
      </c>
    </row>
    <row r="268" spans="1:6" ht="12" customHeight="1">
      <c r="A268" s="45" t="s">
        <v>255</v>
      </c>
      <c r="B268" s="26"/>
      <c r="C268" s="147">
        <v>3263</v>
      </c>
      <c r="D268" s="96">
        <f t="shared" ref="D268:D273" si="70">(C268/C256-1)*100</f>
        <v>24.827850038255541</v>
      </c>
      <c r="E268" s="41">
        <v>3454098</v>
      </c>
      <c r="F268" s="72">
        <f t="shared" si="69"/>
        <v>-2.1552707040966457</v>
      </c>
    </row>
    <row r="269" spans="1:6" ht="16.25" customHeight="1">
      <c r="A269" s="45" t="s">
        <v>249</v>
      </c>
      <c r="B269" s="26"/>
      <c r="C269" s="147">
        <v>4411</v>
      </c>
      <c r="D269" s="96">
        <f t="shared" si="70"/>
        <v>28.75072971395214</v>
      </c>
      <c r="E269" s="41">
        <v>1356163</v>
      </c>
      <c r="F269" s="72">
        <f t="shared" ref="F269" si="71">(E269/E257-1)*100</f>
        <v>0.3943696071118552</v>
      </c>
    </row>
    <row r="270" spans="1:6">
      <c r="A270" s="45" t="s">
        <v>250</v>
      </c>
      <c r="B270" s="26"/>
      <c r="C270" s="147">
        <v>6900</v>
      </c>
      <c r="D270" s="96">
        <f t="shared" si="70"/>
        <v>398.19494584837543</v>
      </c>
      <c r="E270" s="41">
        <v>1089241</v>
      </c>
      <c r="F270" s="72">
        <f t="shared" ref="F270" si="72">(E270/E258-1)*100</f>
        <v>-21.490146274237887</v>
      </c>
    </row>
    <row r="271" spans="1:6">
      <c r="A271" s="45" t="s">
        <v>231</v>
      </c>
      <c r="B271" s="26"/>
      <c r="C271" s="147">
        <v>10833</v>
      </c>
      <c r="D271" s="96">
        <f t="shared" si="70"/>
        <v>155.61585653610192</v>
      </c>
      <c r="E271" s="41">
        <v>2028976</v>
      </c>
      <c r="F271" s="72">
        <f t="shared" ref="F271" si="73">(E271/E259-1)*100</f>
        <v>-5.9848378485703124</v>
      </c>
    </row>
    <row r="272" spans="1:6">
      <c r="A272" s="45" t="s">
        <v>232</v>
      </c>
      <c r="B272" s="26"/>
      <c r="C272" s="147">
        <v>1999</v>
      </c>
      <c r="D272" s="96">
        <f t="shared" si="70"/>
        <v>-22.429181218471093</v>
      </c>
      <c r="E272" s="41">
        <v>1677043</v>
      </c>
      <c r="F272" s="72">
        <f t="shared" ref="F272:F279" si="74">(E272/E260-1)*100</f>
        <v>-12.002877542314405</v>
      </c>
    </row>
    <row r="273" spans="1:6">
      <c r="A273" s="45" t="s">
        <v>233</v>
      </c>
      <c r="B273" s="26"/>
      <c r="C273" s="147">
        <v>3154</v>
      </c>
      <c r="D273" s="96">
        <f t="shared" si="70"/>
        <v>-48.176141965165954</v>
      </c>
      <c r="E273" s="41">
        <v>1716706</v>
      </c>
      <c r="F273" s="72">
        <f t="shared" si="74"/>
        <v>6.8502290795675824</v>
      </c>
    </row>
    <row r="274" spans="1:6">
      <c r="A274" s="45" t="s">
        <v>234</v>
      </c>
      <c r="B274" s="26"/>
      <c r="C274" s="147">
        <v>3111</v>
      </c>
      <c r="D274" s="96">
        <f>(C274/C262-1)*100</f>
        <v>-25.645315487571708</v>
      </c>
      <c r="E274" s="41">
        <v>2427205</v>
      </c>
      <c r="F274" s="72">
        <f t="shared" si="74"/>
        <v>20.159020274317641</v>
      </c>
    </row>
    <row r="275" spans="1:6">
      <c r="A275" s="45" t="s">
        <v>235</v>
      </c>
      <c r="B275" s="26"/>
      <c r="C275" s="147">
        <v>1722</v>
      </c>
      <c r="D275" s="96">
        <f>(C275/C263-1)*100</f>
        <v>-18.581560283687949</v>
      </c>
      <c r="E275" s="41">
        <v>1740580</v>
      </c>
      <c r="F275" s="72">
        <f t="shared" si="74"/>
        <v>12.94854507156864</v>
      </c>
    </row>
    <row r="276" spans="1:6">
      <c r="A276" s="45" t="s">
        <v>236</v>
      </c>
      <c r="B276" s="26"/>
      <c r="C276" s="147">
        <v>1020</v>
      </c>
      <c r="D276" s="96">
        <f>(C276/C264-1)*100</f>
        <v>-26.724137931034488</v>
      </c>
      <c r="E276" s="41">
        <v>1307684</v>
      </c>
      <c r="F276" s="72">
        <f t="shared" si="74"/>
        <v>7.4005852765033797</v>
      </c>
    </row>
    <row r="277" spans="1:6">
      <c r="A277" s="45" t="s">
        <v>1242</v>
      </c>
      <c r="B277" s="26"/>
      <c r="C277" s="147">
        <v>1902</v>
      </c>
      <c r="D277" s="96">
        <f>(C277/C265-1)*100</f>
        <v>-6.4896755162241915</v>
      </c>
      <c r="E277" s="41">
        <v>1548855</v>
      </c>
      <c r="F277" s="72">
        <f t="shared" si="74"/>
        <v>19.977086801362386</v>
      </c>
    </row>
    <row r="278" spans="1:6">
      <c r="A278" s="45" t="s">
        <v>1240</v>
      </c>
      <c r="B278" s="26"/>
      <c r="C278" s="147">
        <v>767</v>
      </c>
      <c r="D278" s="96">
        <f t="shared" ref="D278" si="75">(C278/C266-1)*100</f>
        <v>-15.154867256637171</v>
      </c>
      <c r="E278" s="41">
        <v>1117320</v>
      </c>
      <c r="F278" s="72">
        <f t="shared" si="74"/>
        <v>14.730834553560967</v>
      </c>
    </row>
    <row r="279" spans="1:6">
      <c r="A279" s="45" t="s">
        <v>1257</v>
      </c>
      <c r="B279" s="26"/>
      <c r="C279" s="147">
        <v>503</v>
      </c>
      <c r="D279" s="96">
        <f t="shared" ref="D279:D289" si="76">(C279/C267-1)*100</f>
        <v>-32.118758434547914</v>
      </c>
      <c r="E279" s="41">
        <v>2088530</v>
      </c>
      <c r="F279" s="72">
        <f t="shared" si="74"/>
        <v>81.41049082189889</v>
      </c>
    </row>
    <row r="280" spans="1:6">
      <c r="A280" s="45" t="s">
        <v>1254</v>
      </c>
      <c r="B280" s="26"/>
      <c r="C280" s="147">
        <v>918</v>
      </c>
      <c r="D280" s="96">
        <f t="shared" si="76"/>
        <v>-71.866380631320865</v>
      </c>
      <c r="E280" s="41">
        <v>3443919</v>
      </c>
      <c r="F280" s="72">
        <f t="shared" ref="F280:F288" si="77">(E280/E268-1)*100</f>
        <v>-0.29469343371265611</v>
      </c>
    </row>
    <row r="281" spans="1:6">
      <c r="A281" s="45" t="s">
        <v>2</v>
      </c>
      <c r="B281" s="26"/>
      <c r="C281" s="147">
        <v>3153</v>
      </c>
      <c r="D281" s="96">
        <f t="shared" si="76"/>
        <v>-28.519610065744729</v>
      </c>
      <c r="E281" s="41">
        <v>1182218</v>
      </c>
      <c r="F281" s="72">
        <f t="shared" si="77"/>
        <v>-12.826260560124414</v>
      </c>
    </row>
    <row r="282" spans="1:6">
      <c r="A282" s="45" t="s">
        <v>44</v>
      </c>
      <c r="B282" s="26"/>
      <c r="C282" s="147">
        <v>3357</v>
      </c>
      <c r="D282" s="96">
        <f t="shared" si="76"/>
        <v>-51.347826086956516</v>
      </c>
      <c r="E282" s="41">
        <v>1313234</v>
      </c>
      <c r="F282" s="72">
        <f t="shared" si="77"/>
        <v>20.564135944203343</v>
      </c>
    </row>
    <row r="283" spans="1:6">
      <c r="A283" s="45" t="s">
        <v>1271</v>
      </c>
      <c r="B283" s="26"/>
      <c r="C283" s="147">
        <v>4422</v>
      </c>
      <c r="D283" s="96">
        <f t="shared" si="76"/>
        <v>-59.180282470229862</v>
      </c>
      <c r="E283" s="41">
        <v>2047458</v>
      </c>
      <c r="F283" s="72">
        <f t="shared" si="77"/>
        <v>0.91090283965902241</v>
      </c>
    </row>
    <row r="284" spans="1:6">
      <c r="A284" s="45" t="s">
        <v>1281</v>
      </c>
      <c r="B284" s="26"/>
      <c r="C284" s="147">
        <v>3643</v>
      </c>
      <c r="D284" s="96">
        <f t="shared" si="76"/>
        <v>82.241120560280152</v>
      </c>
      <c r="E284" s="41">
        <v>1852753</v>
      </c>
      <c r="F284" s="72">
        <f t="shared" si="77"/>
        <v>10.477369989916774</v>
      </c>
    </row>
    <row r="285" spans="1:6">
      <c r="A285" s="45" t="s">
        <v>6</v>
      </c>
      <c r="B285" s="26"/>
      <c r="C285" s="147">
        <v>2971</v>
      </c>
      <c r="D285" s="96">
        <f t="shared" si="76"/>
        <v>-5.8021559923906114</v>
      </c>
      <c r="E285" s="41">
        <v>1631289</v>
      </c>
      <c r="F285" s="72">
        <f t="shared" si="77"/>
        <v>-4.9756335680075647</v>
      </c>
    </row>
    <row r="286" spans="1:6">
      <c r="A286" s="45" t="s">
        <v>7</v>
      </c>
      <c r="B286" s="26"/>
      <c r="C286" s="147">
        <v>2717</v>
      </c>
      <c r="D286" s="96">
        <f t="shared" si="76"/>
        <v>-12.66473802635808</v>
      </c>
      <c r="E286" s="41">
        <v>2131599</v>
      </c>
      <c r="F286" s="72">
        <f t="shared" si="77"/>
        <v>-12.178864166809145</v>
      </c>
    </row>
    <row r="287" spans="1:6">
      <c r="A287" s="45" t="s">
        <v>10</v>
      </c>
      <c r="B287" s="26"/>
      <c r="C287" s="147">
        <v>2164</v>
      </c>
      <c r="D287" s="96">
        <f t="shared" si="76"/>
        <v>25.667828106852486</v>
      </c>
      <c r="E287" s="41">
        <v>1458521</v>
      </c>
      <c r="F287" s="72">
        <f t="shared" si="77"/>
        <v>-16.204885727745921</v>
      </c>
    </row>
    <row r="288" spans="1:6">
      <c r="A288" s="45" t="s">
        <v>8</v>
      </c>
      <c r="B288" s="26"/>
      <c r="C288" s="147">
        <v>2489</v>
      </c>
      <c r="D288" s="96">
        <f t="shared" si="76"/>
        <v>144.01960784313727</v>
      </c>
      <c r="E288" s="41">
        <v>1299711</v>
      </c>
      <c r="F288" s="72">
        <f t="shared" si="77"/>
        <v>-0.60970387341284793</v>
      </c>
    </row>
    <row r="289" spans="1:6">
      <c r="A289" s="45" t="s">
        <v>312</v>
      </c>
      <c r="B289" s="26"/>
      <c r="C289" s="147">
        <v>1761</v>
      </c>
      <c r="D289" s="96">
        <f t="shared" si="76"/>
        <v>-7.4132492113564652</v>
      </c>
      <c r="E289" s="41">
        <v>1597041</v>
      </c>
      <c r="F289" s="72">
        <f t="shared" ref="F289:F294" si="78">(E289/E277-1)*100</f>
        <v>3.1110723728173362</v>
      </c>
    </row>
    <row r="290" spans="1:6">
      <c r="A290" s="45" t="s">
        <v>1298</v>
      </c>
      <c r="B290" s="26"/>
      <c r="C290" s="147">
        <v>968</v>
      </c>
      <c r="D290" s="96">
        <f t="shared" ref="D290:D295" si="79">(C290/C278-1)*100</f>
        <v>26.205997392438075</v>
      </c>
      <c r="E290" s="41">
        <v>932210</v>
      </c>
      <c r="F290" s="72">
        <f>(E290/E278-1)*100</f>
        <v>-16.567321805749469</v>
      </c>
    </row>
    <row r="291" spans="1:6">
      <c r="A291" s="45" t="s">
        <v>1320</v>
      </c>
      <c r="B291" s="26"/>
      <c r="C291" s="147">
        <v>896</v>
      </c>
      <c r="D291" s="96">
        <f t="shared" si="79"/>
        <v>78.131212723658066</v>
      </c>
      <c r="E291" s="41">
        <v>1649643</v>
      </c>
      <c r="F291" s="72">
        <f t="shared" si="78"/>
        <v>-21.014158283577444</v>
      </c>
    </row>
    <row r="292" spans="1:6">
      <c r="A292" s="45" t="s">
        <v>1332</v>
      </c>
      <c r="B292" s="26"/>
      <c r="C292" s="147">
        <v>3283</v>
      </c>
      <c r="D292" s="96">
        <f t="shared" si="79"/>
        <v>257.62527233115469</v>
      </c>
      <c r="E292" s="41">
        <v>3843189</v>
      </c>
      <c r="F292" s="72">
        <f t="shared" si="78"/>
        <v>11.593478243826283</v>
      </c>
    </row>
    <row r="293" spans="1:6">
      <c r="A293" s="45" t="s">
        <v>2</v>
      </c>
      <c r="B293" s="26"/>
      <c r="C293" s="147">
        <v>1699</v>
      </c>
      <c r="D293" s="96">
        <f>(C293/C281-1)*100</f>
        <v>-46.114811290834126</v>
      </c>
      <c r="E293" s="41">
        <v>1495412</v>
      </c>
      <c r="F293" s="72">
        <f t="shared" si="78"/>
        <v>26.492068298740158</v>
      </c>
    </row>
    <row r="294" spans="1:6">
      <c r="A294" s="45" t="s">
        <v>1342</v>
      </c>
      <c r="B294" s="26"/>
      <c r="C294" s="147">
        <v>3310</v>
      </c>
      <c r="D294" s="96">
        <f t="shared" si="79"/>
        <v>-1.4000595770032764</v>
      </c>
      <c r="E294" s="41">
        <v>1225237</v>
      </c>
      <c r="F294" s="72">
        <f t="shared" si="78"/>
        <v>-6.7007859985349194</v>
      </c>
    </row>
    <row r="295" spans="1:6">
      <c r="A295" s="45" t="s">
        <v>1350</v>
      </c>
      <c r="B295" s="26"/>
      <c r="C295" s="147">
        <v>3490</v>
      </c>
      <c r="D295" s="96">
        <f t="shared" si="79"/>
        <v>-21.076436001809139</v>
      </c>
      <c r="E295" s="41">
        <v>2193532</v>
      </c>
      <c r="F295" s="72">
        <f t="shared" ref="F295:F300" si="80">(E295/E283-1)*100</f>
        <v>7.1344076410847057</v>
      </c>
    </row>
    <row r="296" spans="1:6">
      <c r="A296" s="45" t="s">
        <v>1356</v>
      </c>
      <c r="B296" s="26"/>
      <c r="C296" s="147">
        <v>4904</v>
      </c>
      <c r="D296" s="96">
        <f>(C296/C284-1)*100</f>
        <v>34.614328849849031</v>
      </c>
      <c r="E296" s="41">
        <v>2179595</v>
      </c>
      <c r="F296" s="72">
        <f t="shared" si="80"/>
        <v>17.640883593225865</v>
      </c>
    </row>
    <row r="297" spans="1:6">
      <c r="A297" s="45" t="s">
        <v>1365</v>
      </c>
      <c r="B297" s="26"/>
      <c r="C297" s="147">
        <v>1868</v>
      </c>
      <c r="D297" s="96">
        <f>(C297/C285-1)*100</f>
        <v>-37.125546953887579</v>
      </c>
      <c r="E297" s="41">
        <v>1706237</v>
      </c>
      <c r="F297" s="72">
        <f t="shared" si="80"/>
        <v>4.5944035667499827</v>
      </c>
    </row>
    <row r="298" spans="1:6">
      <c r="A298" s="45" t="s">
        <v>7</v>
      </c>
      <c r="B298" s="26"/>
      <c r="C298" s="147">
        <v>2344</v>
      </c>
      <c r="D298" s="96">
        <f>(C298/C286-1)*100</f>
        <v>-13.72837688627162</v>
      </c>
      <c r="E298" s="41">
        <v>2252807</v>
      </c>
      <c r="F298" s="72">
        <f t="shared" si="80"/>
        <v>5.6862477417187751</v>
      </c>
    </row>
    <row r="299" spans="1:6">
      <c r="A299" s="45" t="s">
        <v>10</v>
      </c>
      <c r="B299" s="26"/>
      <c r="C299" s="147">
        <v>2912</v>
      </c>
      <c r="D299" s="96">
        <f>(C299/C287-1)*100</f>
        <v>34.56561922365988</v>
      </c>
      <c r="E299" s="41">
        <v>1743545</v>
      </c>
      <c r="F299" s="72">
        <f t="shared" si="80"/>
        <v>19.541988082447915</v>
      </c>
    </row>
    <row r="300" spans="1:6">
      <c r="A300" s="45" t="s">
        <v>8</v>
      </c>
      <c r="B300" s="26"/>
      <c r="C300" s="147">
        <v>1710</v>
      </c>
      <c r="D300" s="96">
        <f>(C300/C288-1)*100</f>
        <v>-31.297709923664119</v>
      </c>
      <c r="E300" s="41">
        <v>1294892</v>
      </c>
      <c r="F300" s="72">
        <f t="shared" si="80"/>
        <v>-0.3707747337677425</v>
      </c>
    </row>
    <row r="301" spans="1:6">
      <c r="A301" s="57"/>
      <c r="B301" s="134"/>
      <c r="C301" s="188"/>
      <c r="D301" s="131"/>
      <c r="E301" s="92"/>
      <c r="F301" s="131"/>
    </row>
    <row r="302" spans="1:6">
      <c r="A302" s="19" t="s">
        <v>227</v>
      </c>
      <c r="B302" s="16"/>
      <c r="C302" s="16"/>
      <c r="D302" s="16"/>
      <c r="E302" s="16"/>
      <c r="F302" s="16"/>
    </row>
    <row r="303" spans="1:6">
      <c r="A303" s="19" t="s">
        <v>228</v>
      </c>
      <c r="B303" s="16"/>
      <c r="C303" s="16"/>
      <c r="D303" s="16"/>
      <c r="E303" s="16"/>
      <c r="F303" s="16"/>
    </row>
    <row r="304" spans="1:6" ht="11.25" customHeight="1">
      <c r="A304" s="401" t="s">
        <v>467</v>
      </c>
      <c r="B304" s="401"/>
      <c r="C304" s="401"/>
      <c r="D304" s="401"/>
      <c r="E304" s="401"/>
      <c r="F304" s="401"/>
    </row>
    <row r="305" spans="1:6" ht="11.25" customHeight="1">
      <c r="A305" s="401" t="s">
        <v>468</v>
      </c>
      <c r="B305" s="401"/>
      <c r="C305" s="401"/>
      <c r="D305" s="401"/>
      <c r="E305" s="401"/>
      <c r="F305" s="401"/>
    </row>
    <row r="306" spans="1:6">
      <c r="A306" s="19" t="s">
        <v>225</v>
      </c>
    </row>
    <row r="307" spans="1:6">
      <c r="A307" s="20" t="s">
        <v>226</v>
      </c>
    </row>
  </sheetData>
  <mergeCells count="6">
    <mergeCell ref="A305:F305"/>
    <mergeCell ref="A4:B5"/>
    <mergeCell ref="C4:C5"/>
    <mergeCell ref="E4:E5"/>
    <mergeCell ref="A1:F1"/>
    <mergeCell ref="A304:F304"/>
  </mergeCells>
  <phoneticPr fontId="5"/>
  <pageMargins left="2.09" right="0.28999999999999998" top="0.68" bottom="0.66" header="0.28999999999999998" footer="0.34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L335"/>
  <sheetViews>
    <sheetView showGridLines="0" zoomScale="120" zoomScaleNormal="120" workbookViewId="0">
      <pane xSplit="2" ySplit="5" topLeftCell="C314" activePane="bottomRight" state="frozen"/>
      <selection activeCell="Q287" sqref="Q287"/>
      <selection pane="topRight" activeCell="Q287" sqref="Q287"/>
      <selection pane="bottomLeft" activeCell="Q287" sqref="Q287"/>
      <selection pane="bottomRight" activeCell="A328" sqref="A328"/>
    </sheetView>
  </sheetViews>
  <sheetFormatPr defaultColWidth="6.6328125" defaultRowHeight="11"/>
  <cols>
    <col min="1" max="1" width="10.1796875" style="3" customWidth="1"/>
    <col min="2" max="2" width="2.90625" style="3" customWidth="1"/>
    <col min="3" max="3" width="9.08984375" style="3" customWidth="1"/>
    <col min="4" max="4" width="8.453125" style="3" bestFit="1" customWidth="1"/>
    <col min="5" max="5" width="9.08984375" style="3" customWidth="1"/>
    <col min="6" max="6" width="8.453125" style="3" bestFit="1" customWidth="1"/>
    <col min="7" max="16384" width="6.6328125" style="3"/>
  </cols>
  <sheetData>
    <row r="1" spans="1:6" ht="25.5" customHeight="1">
      <c r="A1" s="374" t="s">
        <v>105</v>
      </c>
      <c r="B1" s="374"/>
      <c r="C1" s="374"/>
      <c r="D1" s="374"/>
      <c r="E1" s="374"/>
      <c r="F1" s="374"/>
    </row>
    <row r="2" spans="1:6" s="1" customFormat="1" ht="30.75" customHeight="1">
      <c r="A2" s="11" t="s">
        <v>196</v>
      </c>
      <c r="B2" s="4"/>
      <c r="C2" s="4"/>
      <c r="D2" s="4"/>
      <c r="E2" s="4"/>
      <c r="F2" s="4"/>
    </row>
    <row r="3" spans="1:6" s="1" customFormat="1" ht="12.75" customHeight="1"/>
    <row r="4" spans="1:6" ht="15" customHeight="1">
      <c r="A4" s="378" t="s">
        <v>43</v>
      </c>
      <c r="B4" s="379"/>
      <c r="C4" s="399" t="s">
        <v>197</v>
      </c>
      <c r="D4" s="99"/>
      <c r="E4" s="402" t="s">
        <v>198</v>
      </c>
      <c r="F4" s="98"/>
    </row>
    <row r="5" spans="1:6" ht="15" customHeight="1">
      <c r="A5" s="382"/>
      <c r="B5" s="383"/>
      <c r="C5" s="400"/>
      <c r="D5" s="102" t="s">
        <v>184</v>
      </c>
      <c r="E5" s="403"/>
      <c r="F5" s="103" t="s">
        <v>184</v>
      </c>
    </row>
    <row r="6" spans="1:6" ht="5.25" customHeight="1">
      <c r="A6" s="9"/>
      <c r="B6" s="15"/>
      <c r="C6" s="10"/>
      <c r="D6" s="10"/>
      <c r="E6" s="10"/>
      <c r="F6" s="10"/>
    </row>
    <row r="7" spans="1:6">
      <c r="A7" s="10" t="s">
        <v>191</v>
      </c>
      <c r="B7" s="15"/>
      <c r="C7" s="106">
        <v>133</v>
      </c>
      <c r="D7" s="29" t="s">
        <v>127</v>
      </c>
      <c r="E7" s="106">
        <v>132</v>
      </c>
      <c r="F7" s="29" t="s">
        <v>127</v>
      </c>
    </row>
    <row r="8" spans="1:6">
      <c r="A8" s="10" t="s">
        <v>192</v>
      </c>
      <c r="B8" s="15"/>
      <c r="C8" s="106">
        <v>130</v>
      </c>
      <c r="D8" s="101">
        <f t="shared" ref="D8:D20" si="0">(C8/C7-1)*100</f>
        <v>-2.2556390977443663</v>
      </c>
      <c r="E8" s="106">
        <v>129</v>
      </c>
      <c r="F8" s="101">
        <f t="shared" ref="F8:F20" si="1">(E8/E7-1)*100</f>
        <v>-2.2727272727272707</v>
      </c>
    </row>
    <row r="9" spans="1:6">
      <c r="A9" s="10" t="s">
        <v>193</v>
      </c>
      <c r="B9" s="15"/>
      <c r="C9" s="106">
        <v>130</v>
      </c>
      <c r="D9" s="101">
        <f t="shared" si="0"/>
        <v>0</v>
      </c>
      <c r="E9" s="106">
        <v>128</v>
      </c>
      <c r="F9" s="101">
        <f t="shared" si="1"/>
        <v>-0.77519379844961378</v>
      </c>
    </row>
    <row r="10" spans="1:6">
      <c r="A10" s="10" t="s">
        <v>194</v>
      </c>
      <c r="B10" s="15"/>
      <c r="C10" s="106">
        <v>129</v>
      </c>
      <c r="D10" s="101">
        <f t="shared" si="0"/>
        <v>-0.7692307692307665</v>
      </c>
      <c r="E10" s="106">
        <v>124</v>
      </c>
      <c r="F10" s="101">
        <f t="shared" si="1"/>
        <v>-3.125</v>
      </c>
    </row>
    <row r="11" spans="1:6">
      <c r="A11" s="10" t="s">
        <v>195</v>
      </c>
      <c r="B11" s="15"/>
      <c r="C11" s="106">
        <v>125</v>
      </c>
      <c r="D11" s="101">
        <f t="shared" si="0"/>
        <v>-3.1007751937984551</v>
      </c>
      <c r="E11" s="106">
        <v>114</v>
      </c>
      <c r="F11" s="101">
        <f t="shared" si="1"/>
        <v>-8.0645161290322616</v>
      </c>
    </row>
    <row r="12" spans="1:6">
      <c r="A12" s="10" t="s">
        <v>187</v>
      </c>
      <c r="B12" s="15"/>
      <c r="C12" s="106">
        <v>117</v>
      </c>
      <c r="D12" s="101">
        <f t="shared" si="0"/>
        <v>-6.399999999999995</v>
      </c>
      <c r="E12" s="106">
        <v>107</v>
      </c>
      <c r="F12" s="101">
        <f t="shared" si="1"/>
        <v>-6.1403508771929793</v>
      </c>
    </row>
    <row r="13" spans="1:6">
      <c r="A13" s="10" t="s">
        <v>188</v>
      </c>
      <c r="B13" s="15"/>
      <c r="C13" s="106">
        <v>115</v>
      </c>
      <c r="D13" s="101">
        <f t="shared" si="0"/>
        <v>-1.7094017094017144</v>
      </c>
      <c r="E13" s="106">
        <v>107</v>
      </c>
      <c r="F13" s="101">
        <f t="shared" si="1"/>
        <v>0</v>
      </c>
    </row>
    <row r="14" spans="1:6">
      <c r="A14" s="10" t="s">
        <v>189</v>
      </c>
      <c r="B14" s="15"/>
      <c r="C14" s="106">
        <v>97</v>
      </c>
      <c r="D14" s="101">
        <f t="shared" si="0"/>
        <v>-15.652173913043477</v>
      </c>
      <c r="E14" s="106">
        <v>100</v>
      </c>
      <c r="F14" s="101">
        <f t="shared" si="1"/>
        <v>-6.5420560747663554</v>
      </c>
    </row>
    <row r="15" spans="1:6">
      <c r="A15" s="10" t="s">
        <v>190</v>
      </c>
      <c r="B15" s="15"/>
      <c r="C15" s="106">
        <v>97</v>
      </c>
      <c r="D15" s="101">
        <f t="shared" si="0"/>
        <v>0</v>
      </c>
      <c r="E15" s="106">
        <v>99</v>
      </c>
      <c r="F15" s="101">
        <f t="shared" si="1"/>
        <v>-1.0000000000000009</v>
      </c>
    </row>
    <row r="16" spans="1:6">
      <c r="A16" s="10" t="s">
        <v>185</v>
      </c>
      <c r="B16" s="15"/>
      <c r="C16" s="106">
        <v>102</v>
      </c>
      <c r="D16" s="101">
        <f t="shared" si="0"/>
        <v>5.1546391752577359</v>
      </c>
      <c r="E16" s="106">
        <v>105</v>
      </c>
      <c r="F16" s="101">
        <f t="shared" si="1"/>
        <v>6.0606060606060552</v>
      </c>
    </row>
    <row r="17" spans="1:6">
      <c r="A17" s="10" t="s">
        <v>186</v>
      </c>
      <c r="B17" s="15"/>
      <c r="C17" s="106">
        <v>105</v>
      </c>
      <c r="D17" s="101">
        <f t="shared" si="0"/>
        <v>2.9411764705882248</v>
      </c>
      <c r="E17" s="106">
        <v>108</v>
      </c>
      <c r="F17" s="101">
        <f t="shared" si="1"/>
        <v>2.857142857142847</v>
      </c>
    </row>
    <row r="18" spans="1:6">
      <c r="A18" s="10" t="s">
        <v>183</v>
      </c>
      <c r="B18" s="15"/>
      <c r="C18" s="106">
        <v>100</v>
      </c>
      <c r="D18" s="101">
        <f t="shared" si="0"/>
        <v>-4.7619047619047672</v>
      </c>
      <c r="E18" s="106">
        <v>105</v>
      </c>
      <c r="F18" s="101">
        <f t="shared" si="1"/>
        <v>-2.777777777777779</v>
      </c>
    </row>
    <row r="19" spans="1:6">
      <c r="A19" s="10" t="s">
        <v>25</v>
      </c>
      <c r="B19" s="15"/>
      <c r="C19" s="106">
        <v>102</v>
      </c>
      <c r="D19" s="101">
        <f t="shared" si="0"/>
        <v>2.0000000000000018</v>
      </c>
      <c r="E19" s="106">
        <v>107</v>
      </c>
      <c r="F19" s="101">
        <f t="shared" si="1"/>
        <v>1.904761904761898</v>
      </c>
    </row>
    <row r="20" spans="1:6">
      <c r="A20" s="10" t="s">
        <v>26</v>
      </c>
      <c r="B20" s="15"/>
      <c r="C20" s="106">
        <v>111</v>
      </c>
      <c r="D20" s="101">
        <f t="shared" si="0"/>
        <v>8.8235294117646959</v>
      </c>
      <c r="E20" s="106">
        <v>113</v>
      </c>
      <c r="F20" s="101">
        <f t="shared" si="1"/>
        <v>5.6074766355140193</v>
      </c>
    </row>
    <row r="21" spans="1:6">
      <c r="A21" s="10" t="s">
        <v>90</v>
      </c>
      <c r="B21" s="15"/>
      <c r="C21" s="106">
        <v>125</v>
      </c>
      <c r="D21" s="101">
        <f t="shared" ref="D21:D26" si="2">(C21/C20-1)*100</f>
        <v>12.612612612612617</v>
      </c>
      <c r="E21" s="106">
        <v>125</v>
      </c>
      <c r="F21" s="101">
        <f t="shared" ref="F21:F26" si="3">(E21/E20-1)*100</f>
        <v>10.619469026548668</v>
      </c>
    </row>
    <row r="22" spans="1:6">
      <c r="A22" s="10" t="s">
        <v>97</v>
      </c>
      <c r="B22" s="15"/>
      <c r="C22" s="106">
        <v>136</v>
      </c>
      <c r="D22" s="101">
        <f t="shared" si="2"/>
        <v>8.8000000000000078</v>
      </c>
      <c r="E22" s="106">
        <v>135</v>
      </c>
      <c r="F22" s="101">
        <f t="shared" si="3"/>
        <v>8.0000000000000071</v>
      </c>
    </row>
    <row r="23" spans="1:6">
      <c r="A23" s="10" t="s">
        <v>170</v>
      </c>
      <c r="B23" s="15"/>
      <c r="C23" s="106">
        <v>142</v>
      </c>
      <c r="D23" s="101">
        <f t="shared" si="2"/>
        <v>4.4117647058823595</v>
      </c>
      <c r="E23" s="106">
        <v>139</v>
      </c>
      <c r="F23" s="101">
        <f t="shared" si="3"/>
        <v>2.9629629629629672</v>
      </c>
    </row>
    <row r="24" spans="1:6">
      <c r="A24" s="10" t="s">
        <v>206</v>
      </c>
      <c r="B24" s="15"/>
      <c r="C24" s="106">
        <v>159</v>
      </c>
      <c r="D24" s="101">
        <f t="shared" si="2"/>
        <v>11.971830985915499</v>
      </c>
      <c r="E24" s="106">
        <f>AVERAGE(E125:E136)</f>
        <v>155.5</v>
      </c>
      <c r="F24" s="101">
        <f t="shared" si="3"/>
        <v>11.870503597122294</v>
      </c>
    </row>
    <row r="25" spans="1:6">
      <c r="A25" s="10" t="s">
        <v>212</v>
      </c>
      <c r="B25" s="15"/>
      <c r="C25" s="106">
        <f>AVERAGE(C137:C148)</f>
        <v>123.66666666666667</v>
      </c>
      <c r="D25" s="101">
        <f t="shared" si="2"/>
        <v>-22.222222222222221</v>
      </c>
      <c r="E25" s="106">
        <f>AVERAGE(E137:E148)</f>
        <v>120.5</v>
      </c>
      <c r="F25" s="101">
        <f>(E25/E24-1)*100</f>
        <v>-22.508038585209</v>
      </c>
    </row>
    <row r="26" spans="1:6">
      <c r="A26" s="10" t="s">
        <v>220</v>
      </c>
      <c r="B26" s="15"/>
      <c r="C26" s="106">
        <f>AVERAGE(C149:C160)</f>
        <v>134.91666666666666</v>
      </c>
      <c r="D26" s="101">
        <f t="shared" si="2"/>
        <v>9.0970350404312441</v>
      </c>
      <c r="E26" s="106">
        <f>AVERAGE(E149:E160)</f>
        <v>131.66666666666666</v>
      </c>
      <c r="F26" s="101">
        <f t="shared" si="3"/>
        <v>9.2669432918395458</v>
      </c>
    </row>
    <row r="27" spans="1:6">
      <c r="A27" s="10" t="s">
        <v>263</v>
      </c>
      <c r="B27" s="15"/>
      <c r="C27" s="106">
        <f>AVERAGE(C161:C172)</f>
        <v>146.58333333333334</v>
      </c>
      <c r="D27" s="101">
        <f t="shared" ref="D27:D36" si="4">(C27/C26-1)*100</f>
        <v>8.6473131562693197</v>
      </c>
      <c r="E27" s="106">
        <f>AVERAGE(E161:E172)</f>
        <v>144.16666666666666</v>
      </c>
      <c r="F27" s="101">
        <f t="shared" ref="F27:F36" si="5">(E27/E26-1)*100</f>
        <v>9.4936708860759556</v>
      </c>
    </row>
    <row r="28" spans="1:6">
      <c r="A28" s="10" t="s">
        <v>266</v>
      </c>
      <c r="B28" s="15"/>
      <c r="C28" s="106">
        <f>AVERAGE(C173:C184)</f>
        <v>147.58333333333334</v>
      </c>
      <c r="D28" s="101">
        <f t="shared" si="4"/>
        <v>0.68220579874929133</v>
      </c>
      <c r="E28" s="106">
        <f>AVERAGE(E173:E184)</f>
        <v>145.83333333333334</v>
      </c>
      <c r="F28" s="101">
        <f t="shared" si="5"/>
        <v>1.1560693641618602</v>
      </c>
    </row>
    <row r="29" spans="1:6">
      <c r="A29" s="10" t="s">
        <v>293</v>
      </c>
      <c r="B29" s="15"/>
      <c r="C29" s="106">
        <f>AVERAGE(C185:C196)</f>
        <v>155.66666666666666</v>
      </c>
      <c r="D29" s="101">
        <f t="shared" si="4"/>
        <v>5.4771315640880669</v>
      </c>
      <c r="E29" s="106">
        <f>AVERAGE(E185:E196)</f>
        <v>153</v>
      </c>
      <c r="F29" s="101">
        <f t="shared" si="5"/>
        <v>4.9142857142857155</v>
      </c>
    </row>
    <row r="30" spans="1:6">
      <c r="A30" s="10" t="s">
        <v>299</v>
      </c>
      <c r="B30" s="15"/>
      <c r="C30" s="106">
        <f>AVERAGE(C197:C208)</f>
        <v>162.75</v>
      </c>
      <c r="D30" s="101">
        <f t="shared" si="4"/>
        <v>4.55032119914347</v>
      </c>
      <c r="E30" s="106">
        <f>AVERAGE(E197:E208)</f>
        <v>161.25</v>
      </c>
      <c r="F30" s="101">
        <f t="shared" si="5"/>
        <v>5.3921568627451011</v>
      </c>
    </row>
    <row r="31" spans="1:6">
      <c r="A31" s="10" t="s">
        <v>306</v>
      </c>
      <c r="B31" s="15"/>
      <c r="C31" s="106">
        <f>AVERAGE(C209:C220)</f>
        <v>137.66666666666666</v>
      </c>
      <c r="D31" s="101">
        <f t="shared" si="4"/>
        <v>-15.412186379928317</v>
      </c>
      <c r="E31" s="106">
        <f>AVERAGE(E209:E220)</f>
        <v>135.08333333333334</v>
      </c>
      <c r="F31" s="101">
        <f t="shared" si="5"/>
        <v>-16.227390180878544</v>
      </c>
    </row>
    <row r="32" spans="1:6">
      <c r="A32" s="10" t="s">
        <v>361</v>
      </c>
      <c r="B32" s="15"/>
      <c r="C32" s="106">
        <f>AVERAGE(C221:C232)</f>
        <v>120.91666666666667</v>
      </c>
      <c r="D32" s="101">
        <f t="shared" si="4"/>
        <v>-12.167070217917663</v>
      </c>
      <c r="E32" s="106">
        <f>AVERAGE(E221:E232)</f>
        <v>118</v>
      </c>
      <c r="F32" s="101">
        <f t="shared" si="5"/>
        <v>-12.646514497223937</v>
      </c>
    </row>
    <row r="33" spans="1:6">
      <c r="A33" s="274" t="s">
        <v>392</v>
      </c>
      <c r="B33" s="15"/>
      <c r="C33" s="106">
        <f>AVERAGE(C233:C244)</f>
        <v>134.75</v>
      </c>
      <c r="D33" s="101">
        <f t="shared" si="4"/>
        <v>11.440385940730536</v>
      </c>
      <c r="E33" s="106">
        <f>AVERAGE(E233:E244)</f>
        <v>131.66666666666666</v>
      </c>
      <c r="F33" s="101">
        <f t="shared" si="5"/>
        <v>11.581920903954801</v>
      </c>
    </row>
    <row r="34" spans="1:6">
      <c r="A34" s="290" t="s">
        <v>405</v>
      </c>
      <c r="B34" s="15"/>
      <c r="C34" s="106">
        <f>AVERAGE(C245:C256)</f>
        <v>152.33333333333334</v>
      </c>
      <c r="D34" s="101">
        <f t="shared" si="4"/>
        <v>13.04885590599878</v>
      </c>
      <c r="E34" s="106">
        <f>AVERAGE(E245:E256)</f>
        <v>147.91666666666666</v>
      </c>
      <c r="F34" s="101">
        <f t="shared" si="5"/>
        <v>12.341772151898734</v>
      </c>
    </row>
    <row r="35" spans="1:6">
      <c r="A35" s="307" t="s">
        <v>453</v>
      </c>
      <c r="B35" s="15"/>
      <c r="C35" s="106">
        <v>148</v>
      </c>
      <c r="D35" s="101">
        <f t="shared" si="4"/>
        <v>-2.8446389496717739</v>
      </c>
      <c r="E35" s="106">
        <v>144</v>
      </c>
      <c r="F35" s="101">
        <f t="shared" si="5"/>
        <v>-2.647887323943654</v>
      </c>
    </row>
    <row r="36" spans="1:6">
      <c r="A36" s="307" t="s">
        <v>454</v>
      </c>
      <c r="B36" s="15"/>
      <c r="C36" s="106">
        <v>139</v>
      </c>
      <c r="D36" s="101">
        <f t="shared" si="4"/>
        <v>-6.081081081081086</v>
      </c>
      <c r="E36" s="106">
        <v>136</v>
      </c>
      <c r="F36" s="101">
        <f t="shared" si="5"/>
        <v>-5.555555555555558</v>
      </c>
    </row>
    <row r="37" spans="1:6">
      <c r="A37" s="316" t="s">
        <v>488</v>
      </c>
      <c r="B37" s="15"/>
      <c r="C37" s="106">
        <v>155</v>
      </c>
      <c r="D37" s="101">
        <f>(C37/C36-1)*100</f>
        <v>11.510791366906471</v>
      </c>
      <c r="E37" s="106">
        <v>154</v>
      </c>
      <c r="F37" s="101">
        <f t="shared" ref="F37" si="6">(E37/E36-1)*100</f>
        <v>13.235294117647056</v>
      </c>
    </row>
    <row r="38" spans="1:6">
      <c r="A38" s="317" t="s">
        <v>1244</v>
      </c>
      <c r="B38" s="15"/>
      <c r="C38" s="106">
        <v>174</v>
      </c>
      <c r="D38" s="101">
        <f>(C38/C37-1)*100</f>
        <v>12.25806451612903</v>
      </c>
      <c r="E38" s="106">
        <v>169</v>
      </c>
      <c r="F38" s="101">
        <f t="shared" ref="F38:F39" si="7">(E38/E37-1)*100</f>
        <v>9.740259740259738</v>
      </c>
    </row>
    <row r="39" spans="1:6">
      <c r="A39" s="350" t="s">
        <v>1288</v>
      </c>
      <c r="B39" s="15"/>
      <c r="C39" s="106">
        <v>178</v>
      </c>
      <c r="D39" s="101">
        <f>(C39/C38-1)*100</f>
        <v>2.2988505747126409</v>
      </c>
      <c r="E39" s="106">
        <v>172</v>
      </c>
      <c r="F39" s="101">
        <f t="shared" si="7"/>
        <v>1.7751479289940919</v>
      </c>
    </row>
    <row r="40" spans="1:6">
      <c r="A40" s="355" t="s">
        <v>1362</v>
      </c>
      <c r="B40" s="15"/>
      <c r="C40" s="106"/>
      <c r="D40" s="101"/>
      <c r="E40" s="106"/>
      <c r="F40" s="101"/>
    </row>
    <row r="41" spans="1:6" ht="15.75" customHeight="1">
      <c r="A41" s="6" t="s">
        <v>200</v>
      </c>
      <c r="B41" s="15"/>
      <c r="C41" s="100">
        <v>106</v>
      </c>
      <c r="D41" s="73" t="s">
        <v>171</v>
      </c>
      <c r="E41" s="100">
        <v>109</v>
      </c>
      <c r="F41" s="73" t="s">
        <v>171</v>
      </c>
    </row>
    <row r="42" spans="1:6" ht="12" customHeight="1">
      <c r="A42" s="6" t="s">
        <v>0</v>
      </c>
      <c r="B42" s="15"/>
      <c r="C42" s="100">
        <v>106</v>
      </c>
      <c r="D42" s="73" t="s">
        <v>171</v>
      </c>
      <c r="E42" s="100">
        <v>109</v>
      </c>
      <c r="F42" s="73" t="s">
        <v>171</v>
      </c>
    </row>
    <row r="43" spans="1:6" ht="12" customHeight="1">
      <c r="A43" s="6" t="s">
        <v>1</v>
      </c>
      <c r="B43" s="15"/>
      <c r="C43" s="100">
        <v>106</v>
      </c>
      <c r="D43" s="73" t="s">
        <v>171</v>
      </c>
      <c r="E43" s="100">
        <v>109</v>
      </c>
      <c r="F43" s="73" t="s">
        <v>171</v>
      </c>
    </row>
    <row r="44" spans="1:6" ht="12" customHeight="1">
      <c r="A44" s="6" t="s">
        <v>2</v>
      </c>
      <c r="B44" s="15"/>
      <c r="C44" s="100">
        <v>105</v>
      </c>
      <c r="D44" s="73" t="s">
        <v>171</v>
      </c>
      <c r="E44" s="100">
        <v>108</v>
      </c>
      <c r="F44" s="73" t="s">
        <v>171</v>
      </c>
    </row>
    <row r="45" spans="1:6" ht="12" customHeight="1">
      <c r="A45" s="6" t="s">
        <v>3</v>
      </c>
      <c r="B45" s="15"/>
      <c r="C45" s="100">
        <v>105</v>
      </c>
      <c r="D45" s="73" t="s">
        <v>171</v>
      </c>
      <c r="E45" s="100">
        <v>108</v>
      </c>
      <c r="F45" s="73" t="s">
        <v>171</v>
      </c>
    </row>
    <row r="46" spans="1:6" ht="12" customHeight="1">
      <c r="A46" s="6" t="s">
        <v>4</v>
      </c>
      <c r="B46" s="15"/>
      <c r="C46" s="100">
        <v>105</v>
      </c>
      <c r="D46" s="73" t="s">
        <v>171</v>
      </c>
      <c r="E46" s="100">
        <v>107</v>
      </c>
      <c r="F46" s="73" t="s">
        <v>171</v>
      </c>
    </row>
    <row r="47" spans="1:6" ht="12" customHeight="1">
      <c r="A47" s="6" t="s">
        <v>5</v>
      </c>
      <c r="B47" s="15"/>
      <c r="C47" s="100">
        <v>105</v>
      </c>
      <c r="D47" s="73" t="s">
        <v>171</v>
      </c>
      <c r="E47" s="100">
        <v>107</v>
      </c>
      <c r="F47" s="73" t="s">
        <v>171</v>
      </c>
    </row>
    <row r="48" spans="1:6" ht="12" customHeight="1">
      <c r="A48" s="6" t="s">
        <v>6</v>
      </c>
      <c r="B48" s="15"/>
      <c r="C48" s="100">
        <v>105</v>
      </c>
      <c r="D48" s="73" t="s">
        <v>171</v>
      </c>
      <c r="E48" s="100">
        <v>107</v>
      </c>
      <c r="F48" s="73" t="s">
        <v>171</v>
      </c>
    </row>
    <row r="49" spans="1:6" ht="12" customHeight="1">
      <c r="A49" s="6" t="s">
        <v>7</v>
      </c>
      <c r="B49" s="15"/>
      <c r="C49" s="100">
        <v>105</v>
      </c>
      <c r="D49" s="73" t="s">
        <v>171</v>
      </c>
      <c r="E49" s="100">
        <v>107</v>
      </c>
      <c r="F49" s="73" t="s">
        <v>171</v>
      </c>
    </row>
    <row r="50" spans="1:6" ht="12" customHeight="1">
      <c r="A50" s="6" t="s">
        <v>10</v>
      </c>
      <c r="B50" s="15"/>
      <c r="C50" s="100">
        <v>105</v>
      </c>
      <c r="D50" s="73" t="s">
        <v>171</v>
      </c>
      <c r="E50" s="100">
        <v>107</v>
      </c>
      <c r="F50" s="73" t="s">
        <v>171</v>
      </c>
    </row>
    <row r="51" spans="1:6" ht="12" customHeight="1">
      <c r="A51" s="6" t="s">
        <v>8</v>
      </c>
      <c r="B51" s="15"/>
      <c r="C51" s="100">
        <v>102</v>
      </c>
      <c r="D51" s="73" t="s">
        <v>171</v>
      </c>
      <c r="E51" s="100">
        <v>106</v>
      </c>
      <c r="F51" s="73" t="s">
        <v>171</v>
      </c>
    </row>
    <row r="52" spans="1:6">
      <c r="A52" s="6" t="s">
        <v>9</v>
      </c>
      <c r="B52" s="15"/>
      <c r="C52" s="100">
        <v>102</v>
      </c>
      <c r="D52" s="73" t="s">
        <v>171</v>
      </c>
      <c r="E52" s="100">
        <v>105</v>
      </c>
      <c r="F52" s="73" t="s">
        <v>171</v>
      </c>
    </row>
    <row r="53" spans="1:6" ht="20.25" customHeight="1">
      <c r="A53" s="6" t="s">
        <v>199</v>
      </c>
      <c r="B53" s="15"/>
      <c r="C53" s="100">
        <v>102</v>
      </c>
      <c r="D53" s="73">
        <f>(C53/C41-1)*100</f>
        <v>-3.7735849056603765</v>
      </c>
      <c r="E53" s="100">
        <v>105</v>
      </c>
      <c r="F53" s="73">
        <f>(E53/E41-1)*100</f>
        <v>-3.669724770642202</v>
      </c>
    </row>
    <row r="54" spans="1:6" ht="12" customHeight="1">
      <c r="A54" s="6" t="s">
        <v>0</v>
      </c>
      <c r="B54" s="15"/>
      <c r="C54" s="100">
        <v>99</v>
      </c>
      <c r="D54" s="73">
        <f t="shared" ref="D54:D117" si="8">(C54/C42-1)*100</f>
        <v>-6.6037735849056585</v>
      </c>
      <c r="E54" s="100">
        <v>104</v>
      </c>
      <c r="F54" s="73">
        <f t="shared" ref="F54:F117" si="9">(E54/E42-1)*100</f>
        <v>-4.587155963302747</v>
      </c>
    </row>
    <row r="55" spans="1:6" ht="12" customHeight="1">
      <c r="A55" s="6" t="s">
        <v>1</v>
      </c>
      <c r="B55" s="15"/>
      <c r="C55" s="100">
        <v>98</v>
      </c>
      <c r="D55" s="73">
        <f t="shared" si="8"/>
        <v>-7.547169811320753</v>
      </c>
      <c r="E55" s="100">
        <v>104</v>
      </c>
      <c r="F55" s="73">
        <f t="shared" si="9"/>
        <v>-4.587155963302747</v>
      </c>
    </row>
    <row r="56" spans="1:6" ht="12" customHeight="1">
      <c r="A56" s="6" t="s">
        <v>2</v>
      </c>
      <c r="B56" s="15"/>
      <c r="C56" s="100">
        <v>99</v>
      </c>
      <c r="D56" s="73">
        <f t="shared" si="8"/>
        <v>-5.7142857142857162</v>
      </c>
      <c r="E56" s="100">
        <v>104</v>
      </c>
      <c r="F56" s="73">
        <f t="shared" si="9"/>
        <v>-3.703703703703709</v>
      </c>
    </row>
    <row r="57" spans="1:6" ht="12" customHeight="1">
      <c r="A57" s="6" t="s">
        <v>3</v>
      </c>
      <c r="B57" s="15"/>
      <c r="C57" s="100">
        <v>99</v>
      </c>
      <c r="D57" s="73">
        <f t="shared" si="8"/>
        <v>-5.7142857142857162</v>
      </c>
      <c r="E57" s="100">
        <v>106</v>
      </c>
      <c r="F57" s="73">
        <f t="shared" si="9"/>
        <v>-1.851851851851849</v>
      </c>
    </row>
    <row r="58" spans="1:6" ht="12" customHeight="1">
      <c r="A58" s="6" t="s">
        <v>4</v>
      </c>
      <c r="B58" s="15"/>
      <c r="C58" s="100">
        <v>100</v>
      </c>
      <c r="D58" s="73">
        <f t="shared" si="8"/>
        <v>-4.7619047619047672</v>
      </c>
      <c r="E58" s="100">
        <v>106</v>
      </c>
      <c r="F58" s="73">
        <f t="shared" si="9"/>
        <v>-0.93457943925233655</v>
      </c>
    </row>
    <row r="59" spans="1:6" ht="12" customHeight="1">
      <c r="A59" s="6" t="s">
        <v>5</v>
      </c>
      <c r="B59" s="15"/>
      <c r="C59" s="100">
        <v>102</v>
      </c>
      <c r="D59" s="73">
        <f t="shared" si="8"/>
        <v>-2.8571428571428581</v>
      </c>
      <c r="E59" s="100">
        <v>106</v>
      </c>
      <c r="F59" s="73">
        <f t="shared" si="9"/>
        <v>-0.93457943925233655</v>
      </c>
    </row>
    <row r="60" spans="1:6" ht="12" customHeight="1">
      <c r="A60" s="6" t="s">
        <v>6</v>
      </c>
      <c r="B60" s="15"/>
      <c r="C60" s="100">
        <v>102</v>
      </c>
      <c r="D60" s="73">
        <f t="shared" si="8"/>
        <v>-2.8571428571428581</v>
      </c>
      <c r="E60" s="100">
        <v>105</v>
      </c>
      <c r="F60" s="73">
        <f t="shared" si="9"/>
        <v>-1.8691588785046731</v>
      </c>
    </row>
    <row r="61" spans="1:6" ht="12" customHeight="1">
      <c r="A61" s="6" t="s">
        <v>7</v>
      </c>
      <c r="B61" s="15"/>
      <c r="C61" s="100">
        <v>101</v>
      </c>
      <c r="D61" s="73">
        <f t="shared" si="8"/>
        <v>-3.8095238095238071</v>
      </c>
      <c r="E61" s="100">
        <v>105</v>
      </c>
      <c r="F61" s="73">
        <f t="shared" si="9"/>
        <v>-1.8691588785046731</v>
      </c>
    </row>
    <row r="62" spans="1:6" ht="12" customHeight="1">
      <c r="A62" s="6" t="s">
        <v>10</v>
      </c>
      <c r="B62" s="15"/>
      <c r="C62" s="100">
        <v>101</v>
      </c>
      <c r="D62" s="73">
        <f t="shared" si="8"/>
        <v>-3.8095238095238071</v>
      </c>
      <c r="E62" s="100">
        <v>105</v>
      </c>
      <c r="F62" s="73">
        <f t="shared" si="9"/>
        <v>-1.8691588785046731</v>
      </c>
    </row>
    <row r="63" spans="1:6" ht="12" customHeight="1">
      <c r="A63" s="6" t="s">
        <v>8</v>
      </c>
      <c r="B63" s="15"/>
      <c r="C63" s="100">
        <v>101</v>
      </c>
      <c r="D63" s="73">
        <f t="shared" si="8"/>
        <v>-0.98039215686274161</v>
      </c>
      <c r="E63" s="100">
        <v>105</v>
      </c>
      <c r="F63" s="73">
        <f t="shared" si="9"/>
        <v>-0.94339622641509413</v>
      </c>
    </row>
    <row r="64" spans="1:6">
      <c r="A64" s="6" t="s">
        <v>9</v>
      </c>
      <c r="B64" s="15"/>
      <c r="C64" s="100">
        <v>100</v>
      </c>
      <c r="D64" s="73">
        <f t="shared" si="8"/>
        <v>-1.9607843137254943</v>
      </c>
      <c r="E64" s="100">
        <v>105</v>
      </c>
      <c r="F64" s="73">
        <f t="shared" si="9"/>
        <v>0</v>
      </c>
    </row>
    <row r="65" spans="1:6" ht="21" customHeight="1">
      <c r="A65" s="6" t="s">
        <v>23</v>
      </c>
      <c r="B65" s="15"/>
      <c r="C65" s="100">
        <v>100</v>
      </c>
      <c r="D65" s="73">
        <f t="shared" si="8"/>
        <v>-1.9607843137254943</v>
      </c>
      <c r="E65" s="100">
        <v>105</v>
      </c>
      <c r="F65" s="73">
        <f t="shared" si="9"/>
        <v>0</v>
      </c>
    </row>
    <row r="66" spans="1:6" ht="12" customHeight="1">
      <c r="A66" s="6" t="s">
        <v>0</v>
      </c>
      <c r="B66" s="15"/>
      <c r="C66" s="100">
        <v>100</v>
      </c>
      <c r="D66" s="73">
        <f t="shared" si="8"/>
        <v>1.0101010101010166</v>
      </c>
      <c r="E66" s="100">
        <v>105</v>
      </c>
      <c r="F66" s="73">
        <f t="shared" si="9"/>
        <v>0.96153846153845812</v>
      </c>
    </row>
    <row r="67" spans="1:6" ht="12" customHeight="1">
      <c r="A67" s="6" t="s">
        <v>1</v>
      </c>
      <c r="B67" s="15"/>
      <c r="C67" s="100">
        <v>103</v>
      </c>
      <c r="D67" s="73">
        <f t="shared" si="8"/>
        <v>5.1020408163265252</v>
      </c>
      <c r="E67" s="100">
        <v>108</v>
      </c>
      <c r="F67" s="73">
        <f t="shared" si="9"/>
        <v>3.8461538461538547</v>
      </c>
    </row>
    <row r="68" spans="1:6" ht="12" customHeight="1">
      <c r="A68" s="6" t="s">
        <v>2</v>
      </c>
      <c r="B68" s="15"/>
      <c r="C68" s="100">
        <v>106</v>
      </c>
      <c r="D68" s="73">
        <f t="shared" si="8"/>
        <v>7.0707070707070718</v>
      </c>
      <c r="E68" s="100">
        <v>109</v>
      </c>
      <c r="F68" s="73">
        <f t="shared" si="9"/>
        <v>4.8076923076923128</v>
      </c>
    </row>
    <row r="69" spans="1:6" ht="12" customHeight="1">
      <c r="A69" s="6" t="s">
        <v>3</v>
      </c>
      <c r="B69" s="15"/>
      <c r="C69" s="100">
        <v>106</v>
      </c>
      <c r="D69" s="73">
        <f t="shared" si="8"/>
        <v>7.0707070707070718</v>
      </c>
      <c r="E69" s="100">
        <v>110</v>
      </c>
      <c r="F69" s="73">
        <f t="shared" si="9"/>
        <v>3.7735849056603765</v>
      </c>
    </row>
    <row r="70" spans="1:6" ht="12" customHeight="1">
      <c r="A70" s="6" t="s">
        <v>4</v>
      </c>
      <c r="B70" s="15"/>
      <c r="C70" s="100">
        <v>101</v>
      </c>
      <c r="D70" s="73">
        <f t="shared" si="8"/>
        <v>1.0000000000000009</v>
      </c>
      <c r="E70" s="100">
        <v>108</v>
      </c>
      <c r="F70" s="73">
        <f t="shared" si="9"/>
        <v>1.8867924528301883</v>
      </c>
    </row>
    <row r="71" spans="1:6" ht="12" customHeight="1">
      <c r="A71" s="6" t="s">
        <v>5</v>
      </c>
      <c r="B71" s="15"/>
      <c r="C71" s="100">
        <v>100</v>
      </c>
      <c r="D71" s="73">
        <f t="shared" si="8"/>
        <v>-1.9607843137254943</v>
      </c>
      <c r="E71" s="100">
        <v>106</v>
      </c>
      <c r="F71" s="73">
        <f t="shared" si="9"/>
        <v>0</v>
      </c>
    </row>
    <row r="72" spans="1:6" ht="12" customHeight="1">
      <c r="A72" s="6" t="s">
        <v>6</v>
      </c>
      <c r="B72" s="15"/>
      <c r="C72" s="100">
        <v>101</v>
      </c>
      <c r="D72" s="73">
        <f t="shared" si="8"/>
        <v>-0.98039215686274161</v>
      </c>
      <c r="E72" s="100">
        <v>106</v>
      </c>
      <c r="F72" s="73">
        <f t="shared" si="9"/>
        <v>0.952380952380949</v>
      </c>
    </row>
    <row r="73" spans="1:6" ht="12" customHeight="1">
      <c r="A73" s="6" t="s">
        <v>7</v>
      </c>
      <c r="B73" s="15"/>
      <c r="C73" s="100">
        <v>103</v>
      </c>
      <c r="D73" s="73">
        <f t="shared" si="8"/>
        <v>1.980198019801982</v>
      </c>
      <c r="E73" s="100">
        <v>106</v>
      </c>
      <c r="F73" s="73">
        <f t="shared" si="9"/>
        <v>0.952380952380949</v>
      </c>
    </row>
    <row r="74" spans="1:6" ht="12" customHeight="1">
      <c r="A74" s="6" t="s">
        <v>10</v>
      </c>
      <c r="B74" s="15"/>
      <c r="C74" s="100">
        <v>102</v>
      </c>
      <c r="D74" s="73">
        <f t="shared" si="8"/>
        <v>0.99009900990099098</v>
      </c>
      <c r="E74" s="100">
        <v>106</v>
      </c>
      <c r="F74" s="73">
        <f t="shared" si="9"/>
        <v>0.952380952380949</v>
      </c>
    </row>
    <row r="75" spans="1:6" ht="12" customHeight="1">
      <c r="A75" s="6" t="s">
        <v>8</v>
      </c>
      <c r="B75" s="15"/>
      <c r="C75" s="100">
        <v>102</v>
      </c>
      <c r="D75" s="73">
        <f t="shared" si="8"/>
        <v>0.99009900990099098</v>
      </c>
      <c r="E75" s="100">
        <v>106</v>
      </c>
      <c r="F75" s="73">
        <f t="shared" si="9"/>
        <v>0.952380952380949</v>
      </c>
    </row>
    <row r="76" spans="1:6" s="1" customFormat="1">
      <c r="A76" s="6" t="s">
        <v>9</v>
      </c>
      <c r="B76" s="15"/>
      <c r="C76" s="100">
        <v>103</v>
      </c>
      <c r="D76" s="73">
        <f t="shared" si="8"/>
        <v>3.0000000000000027</v>
      </c>
      <c r="E76" s="100">
        <v>105</v>
      </c>
      <c r="F76" s="73">
        <f t="shared" si="9"/>
        <v>0</v>
      </c>
    </row>
    <row r="77" spans="1:6" s="1" customFormat="1" ht="20.25" customHeight="1">
      <c r="A77" s="6" t="s">
        <v>24</v>
      </c>
      <c r="B77" s="8"/>
      <c r="C77" s="100">
        <v>102</v>
      </c>
      <c r="D77" s="73">
        <f t="shared" si="8"/>
        <v>2.0000000000000018</v>
      </c>
      <c r="E77" s="100">
        <v>105</v>
      </c>
      <c r="F77" s="73">
        <f t="shared" si="9"/>
        <v>0</v>
      </c>
    </row>
    <row r="78" spans="1:6" s="1" customFormat="1" ht="12.65" customHeight="1">
      <c r="A78" s="6" t="s">
        <v>0</v>
      </c>
      <c r="B78" s="8"/>
      <c r="C78" s="100">
        <v>101</v>
      </c>
      <c r="D78" s="73">
        <f t="shared" si="8"/>
        <v>1.0000000000000009</v>
      </c>
      <c r="E78" s="100">
        <v>105</v>
      </c>
      <c r="F78" s="73">
        <f t="shared" si="9"/>
        <v>0</v>
      </c>
    </row>
    <row r="79" spans="1:6" s="1" customFormat="1" ht="12.65" customHeight="1">
      <c r="A79" s="6" t="s">
        <v>1</v>
      </c>
      <c r="B79" s="8"/>
      <c r="C79" s="100">
        <v>101</v>
      </c>
      <c r="D79" s="73">
        <f t="shared" si="8"/>
        <v>-1.9417475728155331</v>
      </c>
      <c r="E79" s="100">
        <v>106</v>
      </c>
      <c r="F79" s="73">
        <f t="shared" si="9"/>
        <v>-1.851851851851849</v>
      </c>
    </row>
    <row r="80" spans="1:6" s="1" customFormat="1" ht="12.65" customHeight="1">
      <c r="A80" s="6" t="s">
        <v>2</v>
      </c>
      <c r="B80" s="8"/>
      <c r="C80" s="100">
        <v>106</v>
      </c>
      <c r="D80" s="73">
        <f t="shared" si="8"/>
        <v>0</v>
      </c>
      <c r="E80" s="100">
        <v>108</v>
      </c>
      <c r="F80" s="73">
        <f t="shared" si="9"/>
        <v>-0.91743119266054496</v>
      </c>
    </row>
    <row r="81" spans="1:6" s="1" customFormat="1" ht="12.65" customHeight="1">
      <c r="A81" s="6" t="s">
        <v>3</v>
      </c>
      <c r="B81" s="8"/>
      <c r="C81" s="100">
        <v>108</v>
      </c>
      <c r="D81" s="73">
        <f t="shared" si="8"/>
        <v>1.8867924528301883</v>
      </c>
      <c r="E81" s="100">
        <v>108</v>
      </c>
      <c r="F81" s="73">
        <f t="shared" si="9"/>
        <v>-1.8181818181818188</v>
      </c>
    </row>
    <row r="82" spans="1:6" s="1" customFormat="1" ht="12.65" customHeight="1">
      <c r="A82" s="6" t="s">
        <v>4</v>
      </c>
      <c r="B82" s="8"/>
      <c r="C82" s="100">
        <v>113</v>
      </c>
      <c r="D82" s="73">
        <f t="shared" si="8"/>
        <v>11.881188118811892</v>
      </c>
      <c r="E82" s="100">
        <v>114</v>
      </c>
      <c r="F82" s="73">
        <f t="shared" si="9"/>
        <v>5.555555555555558</v>
      </c>
    </row>
    <row r="83" spans="1:6" s="1" customFormat="1" ht="12.65" customHeight="1">
      <c r="A83" s="6" t="s">
        <v>5</v>
      </c>
      <c r="B83" s="8"/>
      <c r="C83" s="100">
        <v>113</v>
      </c>
      <c r="D83" s="73">
        <f t="shared" si="8"/>
        <v>12.999999999999989</v>
      </c>
      <c r="E83" s="100">
        <v>115</v>
      </c>
      <c r="F83" s="73">
        <f t="shared" si="9"/>
        <v>8.4905660377358583</v>
      </c>
    </row>
    <row r="84" spans="1:6" s="1" customFormat="1" ht="12.65" customHeight="1">
      <c r="A84" s="6" t="s">
        <v>6</v>
      </c>
      <c r="B84" s="8"/>
      <c r="C84" s="100">
        <v>115</v>
      </c>
      <c r="D84" s="73">
        <f t="shared" si="8"/>
        <v>13.861386138613852</v>
      </c>
      <c r="E84" s="100">
        <v>115</v>
      </c>
      <c r="F84" s="73">
        <f t="shared" si="9"/>
        <v>8.4905660377358583</v>
      </c>
    </row>
    <row r="85" spans="1:6" s="1" customFormat="1" ht="12.65" customHeight="1">
      <c r="A85" s="6" t="s">
        <v>7</v>
      </c>
      <c r="B85" s="8"/>
      <c r="C85" s="100">
        <v>120</v>
      </c>
      <c r="D85" s="73">
        <f t="shared" si="8"/>
        <v>16.50485436893203</v>
      </c>
      <c r="E85" s="100">
        <v>119</v>
      </c>
      <c r="F85" s="73">
        <f t="shared" si="9"/>
        <v>12.264150943396235</v>
      </c>
    </row>
    <row r="86" spans="1:6" s="1" customFormat="1" ht="12.65" customHeight="1">
      <c r="A86" s="6" t="s">
        <v>10</v>
      </c>
      <c r="B86" s="8"/>
      <c r="C86" s="105">
        <v>120</v>
      </c>
      <c r="D86" s="73">
        <f t="shared" si="8"/>
        <v>17.647058823529417</v>
      </c>
      <c r="E86" s="105">
        <v>120</v>
      </c>
      <c r="F86" s="73">
        <f t="shared" si="9"/>
        <v>13.207547169811317</v>
      </c>
    </row>
    <row r="87" spans="1:6" s="1" customFormat="1" ht="13.5" customHeight="1">
      <c r="A87" s="6" t="s">
        <v>8</v>
      </c>
      <c r="B87" s="8"/>
      <c r="C87" s="105">
        <v>120</v>
      </c>
      <c r="D87" s="73">
        <f t="shared" si="8"/>
        <v>17.647058823529417</v>
      </c>
      <c r="E87" s="105">
        <v>121</v>
      </c>
      <c r="F87" s="73">
        <f t="shared" si="9"/>
        <v>14.150943396226424</v>
      </c>
    </row>
    <row r="88" spans="1:6" s="1" customFormat="1">
      <c r="A88" s="6" t="s">
        <v>9</v>
      </c>
      <c r="B88" s="8"/>
      <c r="C88" s="105">
        <v>120</v>
      </c>
      <c r="D88" s="73">
        <f t="shared" si="8"/>
        <v>16.50485436893203</v>
      </c>
      <c r="E88" s="105">
        <v>119</v>
      </c>
      <c r="F88" s="73">
        <f t="shared" si="9"/>
        <v>13.33333333333333</v>
      </c>
    </row>
    <row r="89" spans="1:6" s="1" customFormat="1" ht="22.5" customHeight="1">
      <c r="A89" s="6" t="s">
        <v>94</v>
      </c>
      <c r="B89" s="7"/>
      <c r="C89" s="100">
        <v>117</v>
      </c>
      <c r="D89" s="73">
        <f t="shared" si="8"/>
        <v>14.705882352941169</v>
      </c>
      <c r="E89" s="100">
        <v>118</v>
      </c>
      <c r="F89" s="73">
        <f t="shared" si="9"/>
        <v>12.380952380952381</v>
      </c>
    </row>
    <row r="90" spans="1:6" s="1" customFormat="1" ht="12.65" customHeight="1">
      <c r="A90" s="6" t="s">
        <v>0</v>
      </c>
      <c r="B90" s="7"/>
      <c r="C90" s="100">
        <v>115</v>
      </c>
      <c r="D90" s="73">
        <f t="shared" si="8"/>
        <v>13.861386138613852</v>
      </c>
      <c r="E90" s="100">
        <v>116</v>
      </c>
      <c r="F90" s="73">
        <f t="shared" si="9"/>
        <v>10.476190476190483</v>
      </c>
    </row>
    <row r="91" spans="1:6" s="1" customFormat="1" ht="12.65" customHeight="1">
      <c r="A91" s="6" t="s">
        <v>1</v>
      </c>
      <c r="B91" s="7"/>
      <c r="C91" s="100">
        <v>118</v>
      </c>
      <c r="D91" s="73">
        <f t="shared" si="8"/>
        <v>16.831683168316825</v>
      </c>
      <c r="E91" s="100">
        <v>117</v>
      </c>
      <c r="F91" s="73">
        <f t="shared" si="9"/>
        <v>10.377358490566046</v>
      </c>
    </row>
    <row r="92" spans="1:6" s="1" customFormat="1" ht="12.65" customHeight="1">
      <c r="A92" s="6" t="s">
        <v>2</v>
      </c>
      <c r="B92" s="7"/>
      <c r="C92" s="100">
        <v>123</v>
      </c>
      <c r="D92" s="73">
        <f t="shared" si="8"/>
        <v>16.03773584905661</v>
      </c>
      <c r="E92" s="100">
        <v>123</v>
      </c>
      <c r="F92" s="73">
        <f t="shared" si="9"/>
        <v>13.888888888888884</v>
      </c>
    </row>
    <row r="93" spans="1:6" s="1" customFormat="1" ht="12.65" customHeight="1">
      <c r="A93" s="6" t="s">
        <v>3</v>
      </c>
      <c r="B93" s="7"/>
      <c r="C93" s="100">
        <v>126</v>
      </c>
      <c r="D93" s="73">
        <f t="shared" si="8"/>
        <v>16.666666666666675</v>
      </c>
      <c r="E93" s="100">
        <v>125</v>
      </c>
      <c r="F93" s="73">
        <f t="shared" si="9"/>
        <v>15.740740740740744</v>
      </c>
    </row>
    <row r="94" spans="1:6" s="1" customFormat="1" ht="12.65" customHeight="1">
      <c r="A94" s="6" t="s">
        <v>4</v>
      </c>
      <c r="B94" s="7"/>
      <c r="C94" s="105">
        <v>124</v>
      </c>
      <c r="D94" s="73">
        <f t="shared" si="8"/>
        <v>9.7345132743362761</v>
      </c>
      <c r="E94" s="105">
        <v>122</v>
      </c>
      <c r="F94" s="73">
        <f t="shared" si="9"/>
        <v>7.0175438596491224</v>
      </c>
    </row>
    <row r="95" spans="1:6" s="1" customFormat="1" ht="12.65" customHeight="1">
      <c r="A95" s="6" t="s">
        <v>5</v>
      </c>
      <c r="B95" s="7"/>
      <c r="C95" s="100">
        <v>127</v>
      </c>
      <c r="D95" s="73">
        <f t="shared" si="8"/>
        <v>12.389380530973447</v>
      </c>
      <c r="E95" s="100">
        <v>124</v>
      </c>
      <c r="F95" s="73">
        <f t="shared" si="9"/>
        <v>7.8260869565217384</v>
      </c>
    </row>
    <row r="96" spans="1:6" s="1" customFormat="1" ht="12.65" customHeight="1">
      <c r="A96" s="6" t="s">
        <v>6</v>
      </c>
      <c r="B96" s="7"/>
      <c r="C96" s="100">
        <v>130</v>
      </c>
      <c r="D96" s="73">
        <f t="shared" si="8"/>
        <v>13.043478260869556</v>
      </c>
      <c r="E96" s="100">
        <v>128</v>
      </c>
      <c r="F96" s="73">
        <f t="shared" si="9"/>
        <v>11.304347826086957</v>
      </c>
    </row>
    <row r="97" spans="1:6" s="1" customFormat="1" ht="12.65" customHeight="1">
      <c r="A97" s="6" t="s">
        <v>7</v>
      </c>
      <c r="B97" s="7"/>
      <c r="C97" s="100">
        <v>130</v>
      </c>
      <c r="D97" s="73">
        <f t="shared" si="8"/>
        <v>8.333333333333325</v>
      </c>
      <c r="E97" s="100">
        <v>130</v>
      </c>
      <c r="F97" s="73">
        <f t="shared" si="9"/>
        <v>9.2436974789915851</v>
      </c>
    </row>
    <row r="98" spans="1:6" s="1" customFormat="1" ht="12.65" customHeight="1">
      <c r="A98" s="6" t="s">
        <v>45</v>
      </c>
      <c r="B98" s="8"/>
      <c r="C98" s="100">
        <v>132</v>
      </c>
      <c r="D98" s="73">
        <f t="shared" si="8"/>
        <v>10.000000000000009</v>
      </c>
      <c r="E98" s="100">
        <v>131</v>
      </c>
      <c r="F98" s="73">
        <f t="shared" si="9"/>
        <v>9.1666666666666572</v>
      </c>
    </row>
    <row r="99" spans="1:6" s="1" customFormat="1" ht="12.65" customHeight="1">
      <c r="A99" s="6" t="s">
        <v>8</v>
      </c>
      <c r="B99" s="8"/>
      <c r="C99" s="100">
        <v>130</v>
      </c>
      <c r="D99" s="73">
        <f t="shared" si="8"/>
        <v>8.333333333333325</v>
      </c>
      <c r="E99" s="100">
        <v>130</v>
      </c>
      <c r="F99" s="73">
        <f t="shared" si="9"/>
        <v>7.4380165289256173</v>
      </c>
    </row>
    <row r="100" spans="1:6" s="1" customFormat="1">
      <c r="A100" s="6" t="s">
        <v>9</v>
      </c>
      <c r="B100" s="8"/>
      <c r="C100" s="105">
        <v>128</v>
      </c>
      <c r="D100" s="73">
        <f t="shared" si="8"/>
        <v>6.6666666666666652</v>
      </c>
      <c r="E100" s="105">
        <v>128</v>
      </c>
      <c r="F100" s="73">
        <f t="shared" si="9"/>
        <v>7.5630252100840289</v>
      </c>
    </row>
    <row r="101" spans="1:6" s="1" customFormat="1" ht="19.5" customHeight="1">
      <c r="A101" s="6" t="s">
        <v>101</v>
      </c>
      <c r="B101" s="7"/>
      <c r="C101" s="100">
        <v>128</v>
      </c>
      <c r="D101" s="73">
        <f t="shared" si="8"/>
        <v>9.4017094017094127</v>
      </c>
      <c r="E101" s="105">
        <v>128</v>
      </c>
      <c r="F101" s="73">
        <f t="shared" si="9"/>
        <v>8.4745762711864394</v>
      </c>
    </row>
    <row r="102" spans="1:6" s="1" customFormat="1" ht="12.65" customHeight="1">
      <c r="A102" s="6" t="s">
        <v>0</v>
      </c>
      <c r="B102" s="7"/>
      <c r="C102" s="100">
        <v>130</v>
      </c>
      <c r="D102" s="73">
        <f t="shared" si="8"/>
        <v>13.043478260869556</v>
      </c>
      <c r="E102" s="105">
        <v>129</v>
      </c>
      <c r="F102" s="73">
        <f t="shared" si="9"/>
        <v>11.206896551724132</v>
      </c>
    </row>
    <row r="103" spans="1:6" s="1" customFormat="1" ht="12.65" customHeight="1">
      <c r="A103" s="6" t="s">
        <v>1</v>
      </c>
      <c r="B103" s="7"/>
      <c r="C103" s="100">
        <v>132</v>
      </c>
      <c r="D103" s="73">
        <f t="shared" si="8"/>
        <v>11.864406779661007</v>
      </c>
      <c r="E103" s="105">
        <v>130</v>
      </c>
      <c r="F103" s="73">
        <f t="shared" si="9"/>
        <v>11.111111111111116</v>
      </c>
    </row>
    <row r="104" spans="1:6" s="1" customFormat="1" ht="12.65" customHeight="1">
      <c r="A104" s="6" t="s">
        <v>2</v>
      </c>
      <c r="B104" s="7"/>
      <c r="C104" s="100">
        <v>132</v>
      </c>
      <c r="D104" s="73">
        <f t="shared" si="8"/>
        <v>7.3170731707317138</v>
      </c>
      <c r="E104" s="105">
        <v>130</v>
      </c>
      <c r="F104" s="73">
        <f t="shared" si="9"/>
        <v>5.6910569105691033</v>
      </c>
    </row>
    <row r="105" spans="1:6" s="1" customFormat="1" ht="12.65" customHeight="1">
      <c r="A105" s="6" t="s">
        <v>3</v>
      </c>
      <c r="B105" s="7"/>
      <c r="C105" s="100">
        <v>137</v>
      </c>
      <c r="D105" s="73">
        <f t="shared" si="8"/>
        <v>8.7301587301587205</v>
      </c>
      <c r="E105" s="105">
        <v>136</v>
      </c>
      <c r="F105" s="73">
        <f t="shared" si="9"/>
        <v>8.8000000000000078</v>
      </c>
    </row>
    <row r="106" spans="1:6" s="1" customFormat="1" ht="12.65" customHeight="1">
      <c r="A106" s="6" t="s">
        <v>4</v>
      </c>
      <c r="B106" s="7"/>
      <c r="C106" s="105">
        <v>137</v>
      </c>
      <c r="D106" s="73">
        <f t="shared" si="8"/>
        <v>10.483870967741925</v>
      </c>
      <c r="E106" s="105">
        <v>135</v>
      </c>
      <c r="F106" s="73">
        <f t="shared" si="9"/>
        <v>10.655737704918034</v>
      </c>
    </row>
    <row r="107" spans="1:6" s="1" customFormat="1" ht="12.65" customHeight="1">
      <c r="A107" s="6" t="s">
        <v>5</v>
      </c>
      <c r="B107" s="7"/>
      <c r="C107" s="100">
        <v>138</v>
      </c>
      <c r="D107" s="73">
        <f t="shared" si="8"/>
        <v>8.6614173228346516</v>
      </c>
      <c r="E107" s="105">
        <v>137</v>
      </c>
      <c r="F107" s="73">
        <f t="shared" si="9"/>
        <v>10.483870967741925</v>
      </c>
    </row>
    <row r="108" spans="1:6" s="1" customFormat="1" ht="12.65" customHeight="1">
      <c r="A108" s="6" t="s">
        <v>6</v>
      </c>
      <c r="B108" s="7"/>
      <c r="C108" s="100">
        <v>144</v>
      </c>
      <c r="D108" s="73">
        <f t="shared" si="8"/>
        <v>10.769230769230775</v>
      </c>
      <c r="E108" s="105">
        <v>144</v>
      </c>
      <c r="F108" s="73">
        <f t="shared" si="9"/>
        <v>12.5</v>
      </c>
    </row>
    <row r="109" spans="1:6" s="1" customFormat="1" ht="12.65" customHeight="1">
      <c r="A109" s="6" t="s">
        <v>7</v>
      </c>
      <c r="B109" s="7"/>
      <c r="C109" s="100">
        <v>145</v>
      </c>
      <c r="D109" s="73">
        <f t="shared" si="8"/>
        <v>11.538461538461542</v>
      </c>
      <c r="E109" s="105">
        <v>144</v>
      </c>
      <c r="F109" s="73">
        <f t="shared" si="9"/>
        <v>10.769230769230775</v>
      </c>
    </row>
    <row r="110" spans="1:6" s="1" customFormat="1" ht="12.65" customHeight="1">
      <c r="A110" s="6" t="s">
        <v>45</v>
      </c>
      <c r="B110" s="8"/>
      <c r="C110" s="100">
        <v>143</v>
      </c>
      <c r="D110" s="73">
        <f t="shared" si="8"/>
        <v>8.333333333333325</v>
      </c>
      <c r="E110" s="105">
        <v>141</v>
      </c>
      <c r="F110" s="73">
        <f t="shared" si="9"/>
        <v>7.6335877862595325</v>
      </c>
    </row>
    <row r="111" spans="1:6" s="1" customFormat="1" ht="12.65" customHeight="1">
      <c r="A111" s="6" t="s">
        <v>8</v>
      </c>
      <c r="B111" s="8"/>
      <c r="C111" s="100">
        <v>138</v>
      </c>
      <c r="D111" s="73">
        <f t="shared" si="8"/>
        <v>6.1538461538461542</v>
      </c>
      <c r="E111" s="105">
        <v>135</v>
      </c>
      <c r="F111" s="73">
        <f t="shared" si="9"/>
        <v>3.8461538461538547</v>
      </c>
    </row>
    <row r="112" spans="1:6" s="1" customFormat="1">
      <c r="A112" s="6" t="s">
        <v>9</v>
      </c>
      <c r="B112" s="8"/>
      <c r="C112" s="105">
        <v>136</v>
      </c>
      <c r="D112" s="73">
        <f t="shared" si="8"/>
        <v>6.25</v>
      </c>
      <c r="E112" s="105">
        <v>133</v>
      </c>
      <c r="F112" s="73">
        <f t="shared" si="9"/>
        <v>3.90625</v>
      </c>
    </row>
    <row r="113" spans="1:6" s="1" customFormat="1" ht="20.25" customHeight="1">
      <c r="A113" s="6" t="s">
        <v>99</v>
      </c>
      <c r="B113" s="8"/>
      <c r="C113" s="100">
        <v>136</v>
      </c>
      <c r="D113" s="73">
        <f t="shared" si="8"/>
        <v>6.25</v>
      </c>
      <c r="E113" s="105">
        <v>131</v>
      </c>
      <c r="F113" s="73">
        <f t="shared" si="9"/>
        <v>2.34375</v>
      </c>
    </row>
    <row r="114" spans="1:6" s="1" customFormat="1" ht="12.65" customHeight="1">
      <c r="A114" s="6" t="s">
        <v>0</v>
      </c>
      <c r="B114" s="74"/>
      <c r="C114" s="100">
        <v>131</v>
      </c>
      <c r="D114" s="73">
        <f t="shared" si="8"/>
        <v>0.7692307692307665</v>
      </c>
      <c r="E114" s="105">
        <v>127</v>
      </c>
      <c r="F114" s="73">
        <f t="shared" si="9"/>
        <v>-1.5503875968992276</v>
      </c>
    </row>
    <row r="115" spans="1:6" s="1" customFormat="1" ht="12.65" customHeight="1">
      <c r="A115" s="6" t="s">
        <v>1</v>
      </c>
      <c r="B115" s="74"/>
      <c r="C115" s="100">
        <v>131</v>
      </c>
      <c r="D115" s="73">
        <f t="shared" si="8"/>
        <v>-0.7575757575757569</v>
      </c>
      <c r="E115" s="105">
        <v>127</v>
      </c>
      <c r="F115" s="73">
        <f t="shared" si="9"/>
        <v>-2.3076923076923106</v>
      </c>
    </row>
    <row r="116" spans="1:6" s="1" customFormat="1" ht="12.65" customHeight="1">
      <c r="A116" s="6" t="s">
        <v>2</v>
      </c>
      <c r="B116" s="74"/>
      <c r="C116" s="100">
        <v>132</v>
      </c>
      <c r="D116" s="73">
        <f t="shared" si="8"/>
        <v>0</v>
      </c>
      <c r="E116" s="105">
        <v>129</v>
      </c>
      <c r="F116" s="73">
        <f t="shared" si="9"/>
        <v>-0.7692307692307665</v>
      </c>
    </row>
    <row r="117" spans="1:6" s="1" customFormat="1" ht="12.65" customHeight="1">
      <c r="A117" s="6" t="s">
        <v>3</v>
      </c>
      <c r="B117" s="74"/>
      <c r="C117" s="100">
        <v>138</v>
      </c>
      <c r="D117" s="73">
        <f t="shared" si="8"/>
        <v>0.72992700729928028</v>
      </c>
      <c r="E117" s="105">
        <v>135</v>
      </c>
      <c r="F117" s="73">
        <f t="shared" si="9"/>
        <v>-0.73529411764705621</v>
      </c>
    </row>
    <row r="118" spans="1:6" s="1" customFormat="1" ht="12.65" customHeight="1">
      <c r="A118" s="6" t="s">
        <v>4</v>
      </c>
      <c r="B118" s="8"/>
      <c r="C118" s="105">
        <v>139</v>
      </c>
      <c r="D118" s="73">
        <f t="shared" ref="D118:D129" si="10">(C118/C106-1)*100</f>
        <v>1.4598540145985384</v>
      </c>
      <c r="E118" s="105">
        <v>139</v>
      </c>
      <c r="F118" s="73">
        <f t="shared" ref="F118:F130" si="11">(E118/E106-1)*100</f>
        <v>2.9629629629629672</v>
      </c>
    </row>
    <row r="119" spans="1:6" s="1" customFormat="1" ht="12.65" customHeight="1">
      <c r="A119" s="6" t="s">
        <v>5</v>
      </c>
      <c r="B119" s="8"/>
      <c r="C119" s="100">
        <v>142</v>
      </c>
      <c r="D119" s="73">
        <f t="shared" si="10"/>
        <v>2.8985507246376718</v>
      </c>
      <c r="E119" s="105">
        <v>141</v>
      </c>
      <c r="F119" s="73">
        <f t="shared" si="11"/>
        <v>2.9197080291970767</v>
      </c>
    </row>
    <row r="120" spans="1:6" s="1" customFormat="1" ht="12.65" customHeight="1">
      <c r="A120" s="6" t="s">
        <v>6</v>
      </c>
      <c r="B120" s="8"/>
      <c r="C120" s="100">
        <v>146</v>
      </c>
      <c r="D120" s="73">
        <f t="shared" si="10"/>
        <v>1.388888888888884</v>
      </c>
      <c r="E120" s="105">
        <v>145</v>
      </c>
      <c r="F120" s="73">
        <f t="shared" si="11"/>
        <v>0.69444444444444198</v>
      </c>
    </row>
    <row r="121" spans="1:6" s="1" customFormat="1" ht="12.65" customHeight="1">
      <c r="A121" s="6" t="s">
        <v>7</v>
      </c>
      <c r="B121" s="8"/>
      <c r="C121" s="100">
        <v>146</v>
      </c>
      <c r="D121" s="73">
        <f t="shared" si="10"/>
        <v>0.68965517241379448</v>
      </c>
      <c r="E121" s="105">
        <v>143</v>
      </c>
      <c r="F121" s="73">
        <f t="shared" si="11"/>
        <v>-0.69444444444444198</v>
      </c>
    </row>
    <row r="122" spans="1:6" s="1" customFormat="1" ht="12.65" customHeight="1">
      <c r="A122" s="6" t="s">
        <v>10</v>
      </c>
      <c r="B122" s="8"/>
      <c r="C122" s="100">
        <v>148</v>
      </c>
      <c r="D122" s="73">
        <f t="shared" si="10"/>
        <v>3.4965034965035002</v>
      </c>
      <c r="E122" s="105">
        <v>145</v>
      </c>
      <c r="F122" s="73">
        <f t="shared" si="11"/>
        <v>2.8368794326241176</v>
      </c>
    </row>
    <row r="123" spans="1:6" s="1" customFormat="1" ht="12.65" customHeight="1">
      <c r="A123" s="6" t="s">
        <v>8</v>
      </c>
      <c r="B123" s="8"/>
      <c r="C123" s="100">
        <v>153</v>
      </c>
      <c r="D123" s="73">
        <f t="shared" si="10"/>
        <v>10.869565217391308</v>
      </c>
      <c r="E123" s="105">
        <v>150</v>
      </c>
      <c r="F123" s="73">
        <f t="shared" si="11"/>
        <v>11.111111111111116</v>
      </c>
    </row>
    <row r="124" spans="1:6" s="1" customFormat="1">
      <c r="A124" s="6" t="s">
        <v>9</v>
      </c>
      <c r="B124" s="8"/>
      <c r="C124" s="105">
        <v>158</v>
      </c>
      <c r="D124" s="73">
        <f t="shared" si="10"/>
        <v>16.176470588235304</v>
      </c>
      <c r="E124" s="105">
        <v>156</v>
      </c>
      <c r="F124" s="73">
        <f t="shared" si="11"/>
        <v>17.29323308270676</v>
      </c>
    </row>
    <row r="125" spans="1:6" s="1" customFormat="1" ht="18.75" customHeight="1">
      <c r="A125" s="6" t="s">
        <v>104</v>
      </c>
      <c r="B125" s="8"/>
      <c r="C125" s="105">
        <v>158</v>
      </c>
      <c r="D125" s="73">
        <f t="shared" si="10"/>
        <v>16.176470588235304</v>
      </c>
      <c r="E125" s="105">
        <v>154</v>
      </c>
      <c r="F125" s="73">
        <f t="shared" si="11"/>
        <v>17.557251908396942</v>
      </c>
    </row>
    <row r="126" spans="1:6" s="1" customFormat="1" ht="12.65" customHeight="1">
      <c r="A126" s="6" t="s">
        <v>0</v>
      </c>
      <c r="B126" s="74"/>
      <c r="C126" s="105">
        <v>154</v>
      </c>
      <c r="D126" s="73">
        <f t="shared" si="10"/>
        <v>17.557251908396942</v>
      </c>
      <c r="E126" s="105">
        <v>152</v>
      </c>
      <c r="F126" s="73">
        <f t="shared" si="11"/>
        <v>19.685039370078748</v>
      </c>
    </row>
    <row r="127" spans="1:6" s="1" customFormat="1" ht="12.65" customHeight="1">
      <c r="A127" s="6" t="s">
        <v>1</v>
      </c>
      <c r="B127" s="74"/>
      <c r="C127" s="105">
        <v>157</v>
      </c>
      <c r="D127" s="73">
        <f t="shared" si="10"/>
        <v>19.84732824427482</v>
      </c>
      <c r="E127" s="105">
        <v>153</v>
      </c>
      <c r="F127" s="73">
        <f t="shared" si="11"/>
        <v>20.472440944881896</v>
      </c>
    </row>
    <row r="128" spans="1:6" s="1" customFormat="1" ht="12.65" customHeight="1">
      <c r="A128" s="6" t="s">
        <v>2</v>
      </c>
      <c r="B128" s="74"/>
      <c r="C128" s="105">
        <v>137</v>
      </c>
      <c r="D128" s="73">
        <f t="shared" si="10"/>
        <v>3.7878787878787845</v>
      </c>
      <c r="E128" s="105">
        <v>132</v>
      </c>
      <c r="F128" s="73">
        <f t="shared" si="11"/>
        <v>2.3255813953488413</v>
      </c>
    </row>
    <row r="129" spans="1:6" s="1" customFormat="1" ht="12.65" customHeight="1">
      <c r="A129" s="6" t="s">
        <v>3</v>
      </c>
      <c r="B129" s="74"/>
      <c r="C129" s="105">
        <v>163</v>
      </c>
      <c r="D129" s="73">
        <f t="shared" si="10"/>
        <v>18.115942028985501</v>
      </c>
      <c r="E129" s="105">
        <v>160</v>
      </c>
      <c r="F129" s="73">
        <f t="shared" si="11"/>
        <v>18.518518518518512</v>
      </c>
    </row>
    <row r="130" spans="1:6" s="1" customFormat="1" ht="12.65" customHeight="1">
      <c r="A130" s="6" t="s">
        <v>4</v>
      </c>
      <c r="B130" s="74"/>
      <c r="C130" s="105">
        <v>175</v>
      </c>
      <c r="D130" s="73">
        <f t="shared" ref="D130:D137" si="12">(C130/C118-1)*100</f>
        <v>25.899280575539564</v>
      </c>
      <c r="E130" s="105">
        <v>172</v>
      </c>
      <c r="F130" s="73">
        <f t="shared" si="11"/>
        <v>23.741007194244613</v>
      </c>
    </row>
    <row r="131" spans="1:6" s="1" customFormat="1" ht="12.65" customHeight="1">
      <c r="A131" s="6" t="s">
        <v>5</v>
      </c>
      <c r="B131" s="74"/>
      <c r="C131" s="105">
        <v>185</v>
      </c>
      <c r="D131" s="73">
        <f t="shared" si="12"/>
        <v>30.281690140845075</v>
      </c>
      <c r="E131" s="105">
        <v>181</v>
      </c>
      <c r="F131" s="73">
        <f t="shared" ref="F131:F137" si="13">(E131/E119-1)*100</f>
        <v>28.36879432624113</v>
      </c>
    </row>
    <row r="132" spans="1:6" s="1" customFormat="1" ht="12.65" customHeight="1">
      <c r="A132" s="6" t="s">
        <v>6</v>
      </c>
      <c r="B132" s="74"/>
      <c r="C132" s="105">
        <v>188</v>
      </c>
      <c r="D132" s="73">
        <f t="shared" si="12"/>
        <v>28.767123287671236</v>
      </c>
      <c r="E132" s="105">
        <v>182</v>
      </c>
      <c r="F132" s="73">
        <f t="shared" si="13"/>
        <v>25.517241379310352</v>
      </c>
    </row>
    <row r="133" spans="1:6" s="1" customFormat="1" ht="12.65" customHeight="1">
      <c r="A133" s="6" t="s">
        <v>7</v>
      </c>
      <c r="B133" s="74"/>
      <c r="C133" s="105">
        <v>175</v>
      </c>
      <c r="D133" s="73">
        <f t="shared" si="12"/>
        <v>19.863013698630127</v>
      </c>
      <c r="E133" s="105">
        <v>173</v>
      </c>
      <c r="F133" s="73">
        <f t="shared" si="13"/>
        <v>20.97902097902098</v>
      </c>
    </row>
    <row r="134" spans="1:6" s="1" customFormat="1" ht="12.65" customHeight="1">
      <c r="A134" s="6" t="s">
        <v>10</v>
      </c>
      <c r="B134" s="74"/>
      <c r="C134" s="105">
        <v>161</v>
      </c>
      <c r="D134" s="73">
        <f t="shared" si="12"/>
        <v>8.7837837837837931</v>
      </c>
      <c r="E134" s="105">
        <v>158</v>
      </c>
      <c r="F134" s="73">
        <f t="shared" si="13"/>
        <v>8.9655172413793061</v>
      </c>
    </row>
    <row r="135" spans="1:6" s="1" customFormat="1" ht="12.65" customHeight="1">
      <c r="A135" s="6" t="s">
        <v>8</v>
      </c>
      <c r="B135" s="74"/>
      <c r="C135" s="105">
        <v>140</v>
      </c>
      <c r="D135" s="73">
        <f t="shared" si="12"/>
        <v>-8.4967320261437944</v>
      </c>
      <c r="E135" s="105">
        <v>132</v>
      </c>
      <c r="F135" s="73">
        <f t="shared" si="13"/>
        <v>-12</v>
      </c>
    </row>
    <row r="136" spans="1:6" s="1" customFormat="1">
      <c r="A136" s="6" t="s">
        <v>9</v>
      </c>
      <c r="B136" s="74"/>
      <c r="C136" s="105">
        <v>121</v>
      </c>
      <c r="D136" s="73">
        <f t="shared" si="12"/>
        <v>-23.417721518987346</v>
      </c>
      <c r="E136" s="105">
        <v>117</v>
      </c>
      <c r="F136" s="73">
        <f t="shared" si="13"/>
        <v>-25</v>
      </c>
    </row>
    <row r="137" spans="1:6" s="1" customFormat="1" ht="21.75" customHeight="1">
      <c r="A137" s="6" t="s">
        <v>178</v>
      </c>
      <c r="B137" s="74"/>
      <c r="C137" s="105">
        <v>113</v>
      </c>
      <c r="D137" s="73">
        <f t="shared" si="12"/>
        <v>-28.481012658227844</v>
      </c>
      <c r="E137" s="105">
        <v>106</v>
      </c>
      <c r="F137" s="73">
        <f t="shared" si="13"/>
        <v>-31.168831168831169</v>
      </c>
    </row>
    <row r="138" spans="1:6" s="1" customFormat="1" ht="12.65" customHeight="1">
      <c r="A138" s="6" t="s">
        <v>0</v>
      </c>
      <c r="B138" s="74"/>
      <c r="C138" s="105">
        <v>112</v>
      </c>
      <c r="D138" s="73">
        <f t="shared" ref="D138:D143" si="14">(C138/C126-1)*100</f>
        <v>-27.27272727272727</v>
      </c>
      <c r="E138" s="105">
        <v>111</v>
      </c>
      <c r="F138" s="73">
        <f t="shared" ref="F138:F143" si="15">(E138/E126-1)*100</f>
        <v>-26.973684210526315</v>
      </c>
    </row>
    <row r="139" spans="1:6" s="1" customFormat="1" ht="12.65" customHeight="1">
      <c r="A139" s="6" t="s">
        <v>1</v>
      </c>
      <c r="B139" s="74"/>
      <c r="C139" s="105">
        <v>114</v>
      </c>
      <c r="D139" s="73">
        <f t="shared" si="14"/>
        <v>-27.388535031847137</v>
      </c>
      <c r="E139" s="105">
        <v>112</v>
      </c>
      <c r="F139" s="73">
        <f t="shared" si="15"/>
        <v>-26.797385620915037</v>
      </c>
    </row>
    <row r="140" spans="1:6" s="1" customFormat="1" ht="12.65" customHeight="1">
      <c r="A140" s="6" t="s">
        <v>2</v>
      </c>
      <c r="B140" s="74"/>
      <c r="C140" s="105">
        <v>116</v>
      </c>
      <c r="D140" s="73">
        <f t="shared" si="14"/>
        <v>-15.328467153284675</v>
      </c>
      <c r="E140" s="105">
        <v>116</v>
      </c>
      <c r="F140" s="73">
        <f t="shared" si="15"/>
        <v>-12.121212121212121</v>
      </c>
    </row>
    <row r="141" spans="1:6" s="1" customFormat="1" ht="12.65" customHeight="1">
      <c r="A141" s="6" t="s">
        <v>3</v>
      </c>
      <c r="B141" s="74"/>
      <c r="C141" s="105">
        <v>121</v>
      </c>
      <c r="D141" s="73">
        <f t="shared" si="14"/>
        <v>-25.766871165644169</v>
      </c>
      <c r="E141" s="105">
        <v>116</v>
      </c>
      <c r="F141" s="73">
        <f t="shared" si="15"/>
        <v>-27.500000000000004</v>
      </c>
    </row>
    <row r="142" spans="1:6" s="1" customFormat="1" ht="12.65" customHeight="1">
      <c r="A142" s="6" t="s">
        <v>4</v>
      </c>
      <c r="B142" s="74"/>
      <c r="C142" s="105">
        <v>123</v>
      </c>
      <c r="D142" s="73">
        <f t="shared" si="14"/>
        <v>-29.714285714285715</v>
      </c>
      <c r="E142" s="105">
        <v>121</v>
      </c>
      <c r="F142" s="73">
        <f t="shared" si="15"/>
        <v>-29.651162790697672</v>
      </c>
    </row>
    <row r="143" spans="1:6" s="1" customFormat="1" ht="12.65" customHeight="1">
      <c r="A143" s="6" t="s">
        <v>5</v>
      </c>
      <c r="B143" s="74"/>
      <c r="C143" s="105">
        <v>127</v>
      </c>
      <c r="D143" s="73">
        <f t="shared" si="14"/>
        <v>-31.351351351351354</v>
      </c>
      <c r="E143" s="105">
        <v>126</v>
      </c>
      <c r="F143" s="73">
        <f t="shared" si="15"/>
        <v>-30.386740331491712</v>
      </c>
    </row>
    <row r="144" spans="1:6" s="1" customFormat="1" ht="12.65" customHeight="1">
      <c r="A144" s="6" t="s">
        <v>6</v>
      </c>
      <c r="B144" s="74"/>
      <c r="C144" s="105">
        <v>128</v>
      </c>
      <c r="D144" s="73">
        <f t="shared" ref="D144:D158" si="16">(C144/C132-1)*100</f>
        <v>-31.914893617021278</v>
      </c>
      <c r="E144" s="105">
        <v>127</v>
      </c>
      <c r="F144" s="73">
        <f t="shared" ref="F144:F158" si="17">(E144/E132-1)*100</f>
        <v>-30.219780219780223</v>
      </c>
    </row>
    <row r="145" spans="1:6" s="1" customFormat="1" ht="12.65" customHeight="1">
      <c r="A145" s="6" t="s">
        <v>7</v>
      </c>
      <c r="B145" s="74"/>
      <c r="C145" s="105">
        <v>134</v>
      </c>
      <c r="D145" s="73">
        <f t="shared" si="16"/>
        <v>-23.428571428571431</v>
      </c>
      <c r="E145" s="105">
        <v>131</v>
      </c>
      <c r="F145" s="73">
        <f t="shared" si="17"/>
        <v>-24.277456647398843</v>
      </c>
    </row>
    <row r="146" spans="1:6" s="1" customFormat="1" ht="12.65" customHeight="1">
      <c r="A146" s="6" t="s">
        <v>10</v>
      </c>
      <c r="B146" s="74"/>
      <c r="C146" s="105">
        <v>132</v>
      </c>
      <c r="D146" s="73">
        <f t="shared" si="16"/>
        <v>-18.012422360248447</v>
      </c>
      <c r="E146" s="105">
        <v>128</v>
      </c>
      <c r="F146" s="73">
        <f t="shared" si="17"/>
        <v>-18.9873417721519</v>
      </c>
    </row>
    <row r="147" spans="1:6" s="1" customFormat="1" ht="12.65" customHeight="1">
      <c r="A147" s="6" t="s">
        <v>8</v>
      </c>
      <c r="B147" s="74"/>
      <c r="C147" s="105">
        <v>132</v>
      </c>
      <c r="D147" s="73">
        <f t="shared" si="16"/>
        <v>-5.7142857142857162</v>
      </c>
      <c r="E147" s="105">
        <v>126</v>
      </c>
      <c r="F147" s="73">
        <f t="shared" si="17"/>
        <v>-4.5454545454545414</v>
      </c>
    </row>
    <row r="148" spans="1:6" s="1" customFormat="1">
      <c r="A148" s="6" t="s">
        <v>9</v>
      </c>
      <c r="B148" s="74"/>
      <c r="C148" s="105">
        <v>132</v>
      </c>
      <c r="D148" s="73">
        <f t="shared" si="16"/>
        <v>9.0909090909090828</v>
      </c>
      <c r="E148" s="105">
        <v>126</v>
      </c>
      <c r="F148" s="73">
        <f t="shared" si="17"/>
        <v>7.6923076923076872</v>
      </c>
    </row>
    <row r="149" spans="1:6" s="1" customFormat="1" ht="20.25" customHeight="1">
      <c r="A149" s="6" t="s">
        <v>213</v>
      </c>
      <c r="B149" s="74"/>
      <c r="C149" s="105">
        <v>131</v>
      </c>
      <c r="D149" s="73">
        <f t="shared" si="16"/>
        <v>15.929203539823011</v>
      </c>
      <c r="E149" s="105">
        <v>125</v>
      </c>
      <c r="F149" s="73">
        <f t="shared" si="17"/>
        <v>17.924528301886799</v>
      </c>
    </row>
    <row r="150" spans="1:6" s="1" customFormat="1" ht="12.65" customHeight="1">
      <c r="A150" s="6" t="s">
        <v>0</v>
      </c>
      <c r="B150" s="74"/>
      <c r="C150" s="105">
        <v>128</v>
      </c>
      <c r="D150" s="73">
        <f t="shared" si="16"/>
        <v>14.285714285714279</v>
      </c>
      <c r="E150" s="105">
        <v>128</v>
      </c>
      <c r="F150" s="73">
        <f t="shared" si="17"/>
        <v>15.315315315315313</v>
      </c>
    </row>
    <row r="151" spans="1:6" s="1" customFormat="1" ht="12.65" customHeight="1">
      <c r="A151" s="6" t="s">
        <v>1</v>
      </c>
      <c r="B151" s="74"/>
      <c r="C151" s="105">
        <v>131</v>
      </c>
      <c r="D151" s="73">
        <f t="shared" si="16"/>
        <v>14.912280701754387</v>
      </c>
      <c r="E151" s="105">
        <v>130</v>
      </c>
      <c r="F151" s="73">
        <f t="shared" si="17"/>
        <v>16.07142857142858</v>
      </c>
    </row>
    <row r="152" spans="1:6" s="1" customFormat="1" ht="12.65" customHeight="1">
      <c r="A152" s="6" t="s">
        <v>2</v>
      </c>
      <c r="B152" s="74"/>
      <c r="C152" s="105">
        <v>135</v>
      </c>
      <c r="D152" s="73">
        <f t="shared" si="16"/>
        <v>16.37931034482758</v>
      </c>
      <c r="E152" s="105">
        <v>133</v>
      </c>
      <c r="F152" s="73">
        <f t="shared" si="17"/>
        <v>14.655172413793105</v>
      </c>
    </row>
    <row r="153" spans="1:6" s="1" customFormat="1" ht="12.65" customHeight="1">
      <c r="A153" s="6" t="s">
        <v>3</v>
      </c>
      <c r="B153" s="74"/>
      <c r="C153" s="105">
        <v>139</v>
      </c>
      <c r="D153" s="73">
        <f t="shared" si="16"/>
        <v>14.876033057851235</v>
      </c>
      <c r="E153" s="105">
        <v>137</v>
      </c>
      <c r="F153" s="73">
        <f t="shared" si="17"/>
        <v>18.103448275862078</v>
      </c>
    </row>
    <row r="154" spans="1:6" s="1" customFormat="1" ht="12.65" customHeight="1">
      <c r="A154" s="6" t="s">
        <v>4</v>
      </c>
      <c r="B154" s="74"/>
      <c r="C154" s="105">
        <v>139</v>
      </c>
      <c r="D154" s="73">
        <f t="shared" si="16"/>
        <v>13.008130081300816</v>
      </c>
      <c r="E154" s="105">
        <v>136</v>
      </c>
      <c r="F154" s="73">
        <f t="shared" si="17"/>
        <v>12.396694214876035</v>
      </c>
    </row>
    <row r="155" spans="1:6" s="1" customFormat="1" ht="12.65" customHeight="1">
      <c r="A155" s="6" t="s">
        <v>5</v>
      </c>
      <c r="B155" s="74"/>
      <c r="C155" s="105">
        <v>139</v>
      </c>
      <c r="D155" s="73">
        <f t="shared" si="16"/>
        <v>9.4488188976377998</v>
      </c>
      <c r="E155" s="105">
        <v>133</v>
      </c>
      <c r="F155" s="73">
        <f t="shared" si="17"/>
        <v>5.555555555555558</v>
      </c>
    </row>
    <row r="156" spans="1:6" s="1" customFormat="1" ht="12.65" customHeight="1">
      <c r="A156" s="6" t="s">
        <v>6</v>
      </c>
      <c r="B156" s="74"/>
      <c r="C156" s="105">
        <v>138</v>
      </c>
      <c r="D156" s="73">
        <f t="shared" si="16"/>
        <v>7.8125</v>
      </c>
      <c r="E156" s="105">
        <v>132</v>
      </c>
      <c r="F156" s="73">
        <f t="shared" si="17"/>
        <v>3.937007874015741</v>
      </c>
    </row>
    <row r="157" spans="1:6" s="1" customFormat="1" ht="12.65" customHeight="1">
      <c r="A157" s="6" t="s">
        <v>7</v>
      </c>
      <c r="B157" s="74"/>
      <c r="C157" s="105">
        <v>136</v>
      </c>
      <c r="D157" s="73">
        <f t="shared" si="16"/>
        <v>1.4925373134328401</v>
      </c>
      <c r="E157" s="105">
        <v>132</v>
      </c>
      <c r="F157" s="73">
        <f t="shared" si="17"/>
        <v>0.76335877862594437</v>
      </c>
    </row>
    <row r="158" spans="1:6" s="1" customFormat="1" ht="12.65" customHeight="1">
      <c r="A158" s="6" t="s">
        <v>10</v>
      </c>
      <c r="B158" s="74"/>
      <c r="C158" s="105">
        <v>134</v>
      </c>
      <c r="D158" s="73">
        <f t="shared" si="16"/>
        <v>1.5151515151515138</v>
      </c>
      <c r="E158" s="105">
        <v>132</v>
      </c>
      <c r="F158" s="73">
        <f t="shared" si="17"/>
        <v>3.125</v>
      </c>
    </row>
    <row r="159" spans="1:6" s="1" customFormat="1" ht="12.65" customHeight="1">
      <c r="A159" s="6" t="s">
        <v>8</v>
      </c>
      <c r="B159" s="74"/>
      <c r="C159" s="105">
        <v>134</v>
      </c>
      <c r="D159" s="73">
        <f>(C159/C147-1)*100</f>
        <v>1.5151515151515138</v>
      </c>
      <c r="E159" s="105">
        <v>131</v>
      </c>
      <c r="F159" s="73">
        <f>(E159/E147-1)*100</f>
        <v>3.9682539682539764</v>
      </c>
    </row>
    <row r="160" spans="1:6" s="1" customFormat="1">
      <c r="A160" s="6" t="s">
        <v>9</v>
      </c>
      <c r="B160" s="74"/>
      <c r="C160" s="105">
        <v>135</v>
      </c>
      <c r="D160" s="73">
        <f>(C160/C148-1)*100</f>
        <v>2.2727272727272707</v>
      </c>
      <c r="E160" s="105">
        <v>131</v>
      </c>
      <c r="F160" s="73">
        <f>(E160/E148-1)*100</f>
        <v>3.9682539682539764</v>
      </c>
    </row>
    <row r="161" spans="1:6" s="1" customFormat="1" ht="17.25" customHeight="1">
      <c r="A161" s="6" t="s">
        <v>218</v>
      </c>
      <c r="B161" s="74"/>
      <c r="C161" s="105">
        <v>139</v>
      </c>
      <c r="D161" s="73">
        <f>(C161/C149-1)*100</f>
        <v>6.1068702290076438</v>
      </c>
      <c r="E161" s="105">
        <v>135</v>
      </c>
      <c r="F161" s="73">
        <f>(E161/E149-1)*100</f>
        <v>8.0000000000000071</v>
      </c>
    </row>
    <row r="162" spans="1:6" s="1" customFormat="1" ht="12.65" customHeight="1">
      <c r="A162" s="6" t="s">
        <v>0</v>
      </c>
      <c r="B162" s="74"/>
      <c r="C162" s="105">
        <v>139</v>
      </c>
      <c r="D162" s="73">
        <f t="shared" ref="D162:D172" si="18">(C162/C150-1)*100</f>
        <v>8.59375</v>
      </c>
      <c r="E162" s="105">
        <v>136</v>
      </c>
      <c r="F162" s="73">
        <f t="shared" ref="F162:F184" si="19">(E162/E150-1)*100</f>
        <v>6.25</v>
      </c>
    </row>
    <row r="163" spans="1:6" s="1" customFormat="1" ht="12.65" customHeight="1">
      <c r="A163" s="6" t="s">
        <v>1</v>
      </c>
      <c r="B163" s="74"/>
      <c r="C163" s="105">
        <v>149</v>
      </c>
      <c r="D163" s="73">
        <f t="shared" si="18"/>
        <v>13.740458015267176</v>
      </c>
      <c r="E163" s="105">
        <v>147</v>
      </c>
      <c r="F163" s="73">
        <f t="shared" si="19"/>
        <v>13.076923076923075</v>
      </c>
    </row>
    <row r="164" spans="1:6" s="1" customFormat="1" ht="12.65" customHeight="1">
      <c r="A164" s="6" t="s">
        <v>2</v>
      </c>
      <c r="B164" s="74"/>
      <c r="C164" s="105">
        <v>151</v>
      </c>
      <c r="D164" s="73">
        <f t="shared" si="18"/>
        <v>11.851851851851848</v>
      </c>
      <c r="E164" s="105">
        <v>151</v>
      </c>
      <c r="F164" s="73">
        <f t="shared" si="19"/>
        <v>13.533834586466176</v>
      </c>
    </row>
    <row r="165" spans="1:6" s="1" customFormat="1" ht="12.65" customHeight="1">
      <c r="A165" s="6" t="s">
        <v>3</v>
      </c>
      <c r="B165" s="74"/>
      <c r="C165" s="105">
        <v>151</v>
      </c>
      <c r="D165" s="73">
        <f t="shared" si="18"/>
        <v>8.6330935251798468</v>
      </c>
      <c r="E165" s="105">
        <v>149</v>
      </c>
      <c r="F165" s="73">
        <f t="shared" si="19"/>
        <v>8.7591240875912302</v>
      </c>
    </row>
    <row r="166" spans="1:6" s="1" customFormat="1" ht="12.65" customHeight="1">
      <c r="A166" s="6" t="s">
        <v>4</v>
      </c>
      <c r="B166" s="74"/>
      <c r="C166" s="105">
        <v>148</v>
      </c>
      <c r="D166" s="73">
        <f t="shared" si="18"/>
        <v>6.4748201438848962</v>
      </c>
      <c r="E166" s="105">
        <v>146</v>
      </c>
      <c r="F166" s="73">
        <f t="shared" si="19"/>
        <v>7.3529411764705843</v>
      </c>
    </row>
    <row r="167" spans="1:6" s="1" customFormat="1" ht="12.65" customHeight="1">
      <c r="A167" s="6" t="s">
        <v>5</v>
      </c>
      <c r="B167" s="74"/>
      <c r="C167" s="105">
        <v>149</v>
      </c>
      <c r="D167" s="73">
        <f t="shared" si="18"/>
        <v>7.1942446043165464</v>
      </c>
      <c r="E167" s="105">
        <v>147</v>
      </c>
      <c r="F167" s="73">
        <f t="shared" si="19"/>
        <v>10.526315789473696</v>
      </c>
    </row>
    <row r="168" spans="1:6" s="1" customFormat="1" ht="12.65" customHeight="1">
      <c r="A168" s="6" t="s">
        <v>6</v>
      </c>
      <c r="B168" s="74"/>
      <c r="C168" s="105">
        <v>149</v>
      </c>
      <c r="D168" s="73">
        <f t="shared" si="18"/>
        <v>7.9710144927536142</v>
      </c>
      <c r="E168" s="105">
        <v>150</v>
      </c>
      <c r="F168" s="73">
        <f t="shared" si="19"/>
        <v>13.636363636363647</v>
      </c>
    </row>
    <row r="169" spans="1:6" s="1" customFormat="1" ht="12.65" customHeight="1">
      <c r="A169" s="6" t="s">
        <v>7</v>
      </c>
      <c r="B169" s="74"/>
      <c r="C169" s="105">
        <v>147</v>
      </c>
      <c r="D169" s="73">
        <f t="shared" si="18"/>
        <v>8.0882352941176414</v>
      </c>
      <c r="E169" s="105">
        <v>144</v>
      </c>
      <c r="F169" s="73">
        <f t="shared" si="19"/>
        <v>9.0909090909090828</v>
      </c>
    </row>
    <row r="170" spans="1:6" s="1" customFormat="1" ht="12.65" customHeight="1">
      <c r="A170" s="6" t="s">
        <v>10</v>
      </c>
      <c r="B170" s="74"/>
      <c r="C170" s="105">
        <v>146</v>
      </c>
      <c r="D170" s="73">
        <f t="shared" si="18"/>
        <v>8.9552238805970177</v>
      </c>
      <c r="E170" s="105">
        <v>141</v>
      </c>
      <c r="F170" s="73">
        <f t="shared" si="19"/>
        <v>6.8181818181818121</v>
      </c>
    </row>
    <row r="171" spans="1:6" s="1" customFormat="1" ht="12" customHeight="1">
      <c r="A171" s="6" t="s">
        <v>8</v>
      </c>
      <c r="B171" s="74"/>
      <c r="C171" s="105">
        <v>145</v>
      </c>
      <c r="D171" s="73">
        <f t="shared" si="18"/>
        <v>8.2089552238805865</v>
      </c>
      <c r="E171" s="105">
        <v>141</v>
      </c>
      <c r="F171" s="73">
        <f t="shared" si="19"/>
        <v>7.6335877862595325</v>
      </c>
    </row>
    <row r="172" spans="1:6" s="1" customFormat="1">
      <c r="A172" s="45" t="s">
        <v>9</v>
      </c>
      <c r="B172" s="74"/>
      <c r="C172" s="143">
        <v>146</v>
      </c>
      <c r="D172" s="73">
        <f t="shared" si="18"/>
        <v>8.1481481481481488</v>
      </c>
      <c r="E172" s="100">
        <v>143</v>
      </c>
      <c r="F172" s="73">
        <f t="shared" si="19"/>
        <v>9.1603053435114425</v>
      </c>
    </row>
    <row r="173" spans="1:6" s="1" customFormat="1" ht="21.75" customHeight="1">
      <c r="A173" s="45" t="s">
        <v>238</v>
      </c>
      <c r="B173" s="74"/>
      <c r="C173" s="100">
        <v>146</v>
      </c>
      <c r="D173" s="73">
        <f t="shared" ref="D173:D184" si="20">(C173/C161-1)*100</f>
        <v>5.0359712230215736</v>
      </c>
      <c r="E173" s="100">
        <v>141</v>
      </c>
      <c r="F173" s="73">
        <f t="shared" si="19"/>
        <v>4.4444444444444509</v>
      </c>
    </row>
    <row r="174" spans="1:6" s="1" customFormat="1" ht="12.65" customHeight="1">
      <c r="A174" s="6" t="s">
        <v>0</v>
      </c>
      <c r="B174" s="74"/>
      <c r="C174" s="105">
        <v>146</v>
      </c>
      <c r="D174" s="73">
        <f t="shared" si="20"/>
        <v>5.0359712230215736</v>
      </c>
      <c r="E174" s="105">
        <v>142</v>
      </c>
      <c r="F174" s="73">
        <f t="shared" si="19"/>
        <v>4.4117647058823595</v>
      </c>
    </row>
    <row r="175" spans="1:6" s="1" customFormat="1" ht="12.65" customHeight="1">
      <c r="A175" s="6" t="s">
        <v>1</v>
      </c>
      <c r="B175" s="74"/>
      <c r="C175" s="105">
        <v>157</v>
      </c>
      <c r="D175" s="73">
        <f t="shared" si="20"/>
        <v>5.3691275167785157</v>
      </c>
      <c r="E175" s="105">
        <v>155</v>
      </c>
      <c r="F175" s="73">
        <f t="shared" si="19"/>
        <v>5.4421768707483054</v>
      </c>
    </row>
    <row r="176" spans="1:6" s="1" customFormat="1" ht="12.65" customHeight="1">
      <c r="A176" s="6" t="s">
        <v>2</v>
      </c>
      <c r="B176" s="74"/>
      <c r="C176" s="105">
        <v>157</v>
      </c>
      <c r="D176" s="73">
        <f t="shared" si="20"/>
        <v>3.9735099337748325</v>
      </c>
      <c r="E176" s="105">
        <v>156</v>
      </c>
      <c r="F176" s="73">
        <f t="shared" si="19"/>
        <v>3.3112582781456901</v>
      </c>
    </row>
    <row r="177" spans="1:6" s="1" customFormat="1" ht="12.65" customHeight="1">
      <c r="A177" s="6" t="s">
        <v>3</v>
      </c>
      <c r="B177" s="74"/>
      <c r="C177" s="105">
        <v>155</v>
      </c>
      <c r="D177" s="73">
        <f t="shared" si="20"/>
        <v>2.6490066225165476</v>
      </c>
      <c r="E177" s="105">
        <v>151</v>
      </c>
      <c r="F177" s="73">
        <f t="shared" si="19"/>
        <v>1.3422818791946289</v>
      </c>
    </row>
    <row r="178" spans="1:6" s="1" customFormat="1" ht="12.65" customHeight="1">
      <c r="A178" s="6" t="s">
        <v>4</v>
      </c>
      <c r="B178" s="74"/>
      <c r="C178" s="105">
        <v>146</v>
      </c>
      <c r="D178" s="73">
        <f t="shared" si="20"/>
        <v>-1.3513513513513487</v>
      </c>
      <c r="E178" s="105">
        <v>140</v>
      </c>
      <c r="F178" s="73">
        <f t="shared" si="19"/>
        <v>-4.1095890410958962</v>
      </c>
    </row>
    <row r="179" spans="1:6" s="1" customFormat="1" ht="12.65" customHeight="1">
      <c r="A179" s="6" t="s">
        <v>5</v>
      </c>
      <c r="B179" s="74"/>
      <c r="C179" s="105">
        <v>141</v>
      </c>
      <c r="D179" s="73">
        <f t="shared" si="20"/>
        <v>-5.3691275167785264</v>
      </c>
      <c r="E179" s="105">
        <v>139</v>
      </c>
      <c r="F179" s="73">
        <f t="shared" si="19"/>
        <v>-5.4421768707482947</v>
      </c>
    </row>
    <row r="180" spans="1:6" s="1" customFormat="1" ht="12.65" customHeight="1">
      <c r="A180" s="6" t="s">
        <v>6</v>
      </c>
      <c r="B180" s="74"/>
      <c r="C180" s="105">
        <v>138</v>
      </c>
      <c r="D180" s="73">
        <f>(C180/C168-1)*100</f>
        <v>-7.3825503355704702</v>
      </c>
      <c r="E180" s="105">
        <v>143</v>
      </c>
      <c r="F180" s="73">
        <f t="shared" si="19"/>
        <v>-4.6666666666666634</v>
      </c>
    </row>
    <row r="181" spans="1:6" s="1" customFormat="1" ht="12.65" customHeight="1">
      <c r="A181" s="6" t="s">
        <v>7</v>
      </c>
      <c r="B181" s="74"/>
      <c r="C181" s="105">
        <v>148</v>
      </c>
      <c r="D181" s="73">
        <f t="shared" si="20"/>
        <v>0.68027210884353817</v>
      </c>
      <c r="E181" s="105">
        <v>147</v>
      </c>
      <c r="F181" s="73">
        <f t="shared" si="19"/>
        <v>2.0833333333333259</v>
      </c>
    </row>
    <row r="182" spans="1:6" s="1" customFormat="1" ht="12.65" customHeight="1">
      <c r="A182" s="6" t="s">
        <v>10</v>
      </c>
      <c r="B182" s="74"/>
      <c r="C182" s="105">
        <v>146</v>
      </c>
      <c r="D182" s="73">
        <f t="shared" si="20"/>
        <v>0</v>
      </c>
      <c r="E182" s="105">
        <v>146</v>
      </c>
      <c r="F182" s="73">
        <f t="shared" si="19"/>
        <v>3.5460992907801359</v>
      </c>
    </row>
    <row r="183" spans="1:6" s="1" customFormat="1" ht="12" customHeight="1">
      <c r="A183" s="6" t="s">
        <v>8</v>
      </c>
      <c r="B183" s="74"/>
      <c r="C183" s="105">
        <v>144</v>
      </c>
      <c r="D183" s="73">
        <f t="shared" si="20"/>
        <v>-0.68965517241379448</v>
      </c>
      <c r="E183" s="105">
        <v>144</v>
      </c>
      <c r="F183" s="73">
        <f t="shared" si="19"/>
        <v>2.1276595744680771</v>
      </c>
    </row>
    <row r="184" spans="1:6" s="1" customFormat="1">
      <c r="A184" s="45" t="s">
        <v>9</v>
      </c>
      <c r="B184" s="74"/>
      <c r="C184" s="143">
        <v>147</v>
      </c>
      <c r="D184" s="73">
        <f t="shared" si="20"/>
        <v>0.68493150684931781</v>
      </c>
      <c r="E184" s="100">
        <v>146</v>
      </c>
      <c r="F184" s="73">
        <f t="shared" si="19"/>
        <v>2.0979020979021046</v>
      </c>
    </row>
    <row r="185" spans="1:6" s="1" customFormat="1" ht="18.75" customHeight="1">
      <c r="A185" s="45" t="s">
        <v>259</v>
      </c>
      <c r="B185" s="74"/>
      <c r="C185" s="100">
        <v>148</v>
      </c>
      <c r="D185" s="73">
        <f t="shared" ref="D185:D196" si="21">(C185/C161-1)*100</f>
        <v>6.4748201438848962</v>
      </c>
      <c r="E185" s="100">
        <v>146</v>
      </c>
      <c r="F185" s="73">
        <f t="shared" ref="F185:F196" si="22">(E185/E161-1)*100</f>
        <v>8.1481481481481488</v>
      </c>
    </row>
    <row r="186" spans="1:6" s="1" customFormat="1" ht="12.65" customHeight="1">
      <c r="A186" s="6" t="s">
        <v>0</v>
      </c>
      <c r="B186" s="74"/>
      <c r="C186" s="105">
        <v>151</v>
      </c>
      <c r="D186" s="73">
        <f t="shared" si="21"/>
        <v>8.6330935251798468</v>
      </c>
      <c r="E186" s="105">
        <v>152</v>
      </c>
      <c r="F186" s="73">
        <f t="shared" si="22"/>
        <v>11.764705882352944</v>
      </c>
    </row>
    <row r="187" spans="1:6" s="1" customFormat="1" ht="12.65" customHeight="1">
      <c r="A187" s="6" t="s">
        <v>1</v>
      </c>
      <c r="B187" s="74"/>
      <c r="C187" s="105">
        <v>158</v>
      </c>
      <c r="D187" s="73">
        <f t="shared" si="21"/>
        <v>6.0402684563758413</v>
      </c>
      <c r="E187" s="105">
        <v>153</v>
      </c>
      <c r="F187" s="73">
        <f t="shared" si="22"/>
        <v>4.081632653061229</v>
      </c>
    </row>
    <row r="188" spans="1:6" s="1" customFormat="1" ht="12.65" customHeight="1">
      <c r="A188" s="6" t="s">
        <v>2</v>
      </c>
      <c r="B188" s="74"/>
      <c r="C188" s="105">
        <v>157</v>
      </c>
      <c r="D188" s="73">
        <f t="shared" si="21"/>
        <v>3.9735099337748325</v>
      </c>
      <c r="E188" s="105">
        <v>153</v>
      </c>
      <c r="F188" s="73">
        <f t="shared" si="22"/>
        <v>1.3245033112582849</v>
      </c>
    </row>
    <row r="189" spans="1:6" s="1" customFormat="1" ht="12.65" customHeight="1">
      <c r="A189" s="6" t="s">
        <v>3</v>
      </c>
      <c r="B189" s="74"/>
      <c r="C189" s="105">
        <v>153</v>
      </c>
      <c r="D189" s="73">
        <f t="shared" si="21"/>
        <v>1.3245033112582849</v>
      </c>
      <c r="E189" s="105">
        <v>150</v>
      </c>
      <c r="F189" s="73">
        <f t="shared" si="22"/>
        <v>0.67114093959732557</v>
      </c>
    </row>
    <row r="190" spans="1:6" s="1" customFormat="1" ht="12.65" customHeight="1">
      <c r="A190" s="6" t="s">
        <v>4</v>
      </c>
      <c r="B190" s="74"/>
      <c r="C190" s="105">
        <v>153</v>
      </c>
      <c r="D190" s="73">
        <f t="shared" si="21"/>
        <v>3.3783783783783772</v>
      </c>
      <c r="E190" s="105">
        <v>150</v>
      </c>
      <c r="F190" s="73">
        <f t="shared" si="22"/>
        <v>2.7397260273972712</v>
      </c>
    </row>
    <row r="191" spans="1:6" s="1" customFormat="1" ht="12.65" customHeight="1">
      <c r="A191" s="6" t="s">
        <v>5</v>
      </c>
      <c r="B191" s="74"/>
      <c r="C191" s="105">
        <v>156</v>
      </c>
      <c r="D191" s="73">
        <f t="shared" si="21"/>
        <v>4.6979865771812124</v>
      </c>
      <c r="E191" s="105">
        <v>153</v>
      </c>
      <c r="F191" s="73">
        <f t="shared" si="22"/>
        <v>4.081632653061229</v>
      </c>
    </row>
    <row r="192" spans="1:6" s="1" customFormat="1" ht="12.65" customHeight="1">
      <c r="A192" s="6" t="s">
        <v>6</v>
      </c>
      <c r="B192" s="74"/>
      <c r="C192" s="105">
        <v>161</v>
      </c>
      <c r="D192" s="73">
        <f t="shared" si="21"/>
        <v>8.0536912751677967</v>
      </c>
      <c r="E192" s="105">
        <v>158</v>
      </c>
      <c r="F192" s="73">
        <f t="shared" si="22"/>
        <v>5.3333333333333233</v>
      </c>
    </row>
    <row r="193" spans="1:6" s="1" customFormat="1" ht="12.65" customHeight="1">
      <c r="A193" s="6" t="s">
        <v>7</v>
      </c>
      <c r="B193" s="74"/>
      <c r="C193" s="105">
        <v>161</v>
      </c>
      <c r="D193" s="73">
        <f t="shared" si="21"/>
        <v>9.5238095238095344</v>
      </c>
      <c r="E193" s="105">
        <v>159</v>
      </c>
      <c r="F193" s="73">
        <f t="shared" si="22"/>
        <v>10.416666666666675</v>
      </c>
    </row>
    <row r="194" spans="1:6" s="1" customFormat="1" ht="12.65" customHeight="1">
      <c r="A194" s="6" t="s">
        <v>10</v>
      </c>
      <c r="B194" s="74"/>
      <c r="C194" s="105">
        <v>160</v>
      </c>
      <c r="D194" s="73">
        <f t="shared" si="21"/>
        <v>9.5890410958904049</v>
      </c>
      <c r="E194" s="105">
        <v>154</v>
      </c>
      <c r="F194" s="73">
        <f t="shared" si="22"/>
        <v>9.219858156028371</v>
      </c>
    </row>
    <row r="195" spans="1:6" s="1" customFormat="1" ht="12" customHeight="1">
      <c r="A195" s="6" t="s">
        <v>8</v>
      </c>
      <c r="B195" s="74"/>
      <c r="C195" s="105">
        <v>156</v>
      </c>
      <c r="D195" s="73">
        <f t="shared" si="21"/>
        <v>7.5862068965517171</v>
      </c>
      <c r="E195" s="105">
        <v>154</v>
      </c>
      <c r="F195" s="73">
        <f t="shared" si="22"/>
        <v>9.219858156028371</v>
      </c>
    </row>
    <row r="196" spans="1:6" s="1" customFormat="1">
      <c r="A196" s="45" t="s">
        <v>9</v>
      </c>
      <c r="B196" s="74"/>
      <c r="C196" s="143">
        <v>154</v>
      </c>
      <c r="D196" s="73">
        <f t="shared" si="21"/>
        <v>5.4794520547945202</v>
      </c>
      <c r="E196" s="100">
        <v>154</v>
      </c>
      <c r="F196" s="73">
        <f t="shared" si="22"/>
        <v>7.6923076923076872</v>
      </c>
    </row>
    <row r="197" spans="1:6" s="1" customFormat="1" ht="19.5" customHeight="1">
      <c r="A197" s="45" t="s">
        <v>271</v>
      </c>
      <c r="B197" s="74"/>
      <c r="C197" s="100">
        <v>155</v>
      </c>
      <c r="D197" s="73">
        <f t="shared" ref="D197:D208" si="23">(C197/C185-1)*100</f>
        <v>4.7297297297297369</v>
      </c>
      <c r="E197" s="100">
        <v>157</v>
      </c>
      <c r="F197" s="73">
        <f t="shared" ref="F197:F208" si="24">(E197/E185-1)*100</f>
        <v>7.5342465753424737</v>
      </c>
    </row>
    <row r="198" spans="1:6" s="1" customFormat="1" ht="12.65" customHeight="1">
      <c r="A198" s="6" t="s">
        <v>0</v>
      </c>
      <c r="B198" s="74"/>
      <c r="C198" s="27">
        <v>155</v>
      </c>
      <c r="D198" s="72">
        <f t="shared" si="23"/>
        <v>2.6490066225165476</v>
      </c>
      <c r="E198" s="12">
        <v>156</v>
      </c>
      <c r="F198" s="72">
        <f t="shared" si="24"/>
        <v>2.6315789473684292</v>
      </c>
    </row>
    <row r="199" spans="1:6" s="1" customFormat="1" ht="12.65" customHeight="1">
      <c r="A199" s="6" t="s">
        <v>1</v>
      </c>
      <c r="B199" s="74"/>
      <c r="C199" s="27">
        <v>155</v>
      </c>
      <c r="D199" s="72">
        <f t="shared" si="23"/>
        <v>-1.8987341772151889</v>
      </c>
      <c r="E199" s="105">
        <v>159</v>
      </c>
      <c r="F199" s="72">
        <f t="shared" si="24"/>
        <v>3.9215686274509887</v>
      </c>
    </row>
    <row r="200" spans="1:6" s="1" customFormat="1" ht="12.65" customHeight="1">
      <c r="A200" s="6" t="s">
        <v>2</v>
      </c>
      <c r="B200" s="74"/>
      <c r="C200" s="105">
        <v>164</v>
      </c>
      <c r="D200" s="72">
        <f t="shared" si="23"/>
        <v>4.4585987261146487</v>
      </c>
      <c r="E200" s="105">
        <v>163</v>
      </c>
      <c r="F200" s="72">
        <f t="shared" si="24"/>
        <v>6.5359477124182996</v>
      </c>
    </row>
    <row r="201" spans="1:6" s="1" customFormat="1" ht="12.65" customHeight="1">
      <c r="A201" s="6" t="s">
        <v>3</v>
      </c>
      <c r="B201" s="74"/>
      <c r="C201" s="105">
        <v>165</v>
      </c>
      <c r="D201" s="72">
        <f t="shared" si="23"/>
        <v>7.8431372549019551</v>
      </c>
      <c r="E201" s="105">
        <v>165</v>
      </c>
      <c r="F201" s="72">
        <f t="shared" si="24"/>
        <v>10.000000000000009</v>
      </c>
    </row>
    <row r="202" spans="1:6" s="1" customFormat="1" ht="12.65" customHeight="1">
      <c r="A202" s="6" t="s">
        <v>4</v>
      </c>
      <c r="B202" s="74"/>
      <c r="C202" s="105">
        <v>165</v>
      </c>
      <c r="D202" s="72">
        <f t="shared" si="23"/>
        <v>7.8431372549019551</v>
      </c>
      <c r="E202" s="105">
        <v>166</v>
      </c>
      <c r="F202" s="72">
        <f t="shared" si="24"/>
        <v>10.666666666666668</v>
      </c>
    </row>
    <row r="203" spans="1:6" s="1" customFormat="1" ht="12.65" customHeight="1">
      <c r="A203" s="6" t="s">
        <v>5</v>
      </c>
      <c r="B203" s="74"/>
      <c r="C203" s="105">
        <v>166</v>
      </c>
      <c r="D203" s="72">
        <f t="shared" si="23"/>
        <v>6.4102564102564097</v>
      </c>
      <c r="E203" s="105">
        <v>168</v>
      </c>
      <c r="F203" s="72">
        <f t="shared" si="24"/>
        <v>9.8039215686274606</v>
      </c>
    </row>
    <row r="204" spans="1:6" s="1" customFormat="1" ht="12.65" customHeight="1">
      <c r="A204" s="6" t="s">
        <v>6</v>
      </c>
      <c r="B204" s="74"/>
      <c r="C204" s="105">
        <v>173</v>
      </c>
      <c r="D204" s="72">
        <f t="shared" si="23"/>
        <v>7.4534161490683148</v>
      </c>
      <c r="E204" s="105">
        <v>166</v>
      </c>
      <c r="F204" s="72">
        <f t="shared" si="24"/>
        <v>5.0632911392405111</v>
      </c>
    </row>
    <row r="205" spans="1:6" s="1" customFormat="1" ht="12.65" customHeight="1">
      <c r="A205" s="6" t="s">
        <v>7</v>
      </c>
      <c r="B205" s="74"/>
      <c r="C205" s="105">
        <v>173</v>
      </c>
      <c r="D205" s="72">
        <f t="shared" si="23"/>
        <v>7.4534161490683148</v>
      </c>
      <c r="E205" s="105">
        <v>166</v>
      </c>
      <c r="F205" s="72">
        <f t="shared" si="24"/>
        <v>4.4025157232704393</v>
      </c>
    </row>
    <row r="206" spans="1:6" s="1" customFormat="1" ht="12.65" customHeight="1">
      <c r="A206" s="6" t="s">
        <v>10</v>
      </c>
      <c r="B206" s="74"/>
      <c r="C206" s="105">
        <v>173</v>
      </c>
      <c r="D206" s="72">
        <f t="shared" si="23"/>
        <v>8.1250000000000036</v>
      </c>
      <c r="E206" s="105">
        <v>163</v>
      </c>
      <c r="F206" s="72">
        <f t="shared" si="24"/>
        <v>5.8441558441558517</v>
      </c>
    </row>
    <row r="207" spans="1:6" s="1" customFormat="1" ht="12" customHeight="1">
      <c r="A207" s="6" t="s">
        <v>8</v>
      </c>
      <c r="B207" s="74"/>
      <c r="C207" s="105">
        <v>157</v>
      </c>
      <c r="D207" s="72">
        <f t="shared" si="23"/>
        <v>0.64102564102563875</v>
      </c>
      <c r="E207" s="105">
        <v>157</v>
      </c>
      <c r="F207" s="72">
        <f t="shared" si="24"/>
        <v>1.9480519480519431</v>
      </c>
    </row>
    <row r="208" spans="1:6" ht="12.75" customHeight="1">
      <c r="A208" s="45" t="s">
        <v>9</v>
      </c>
      <c r="B208" s="74"/>
      <c r="C208" s="143">
        <v>152</v>
      </c>
      <c r="D208" s="72">
        <f t="shared" si="23"/>
        <v>-1.2987012987012991</v>
      </c>
      <c r="E208" s="100">
        <v>149</v>
      </c>
      <c r="F208" s="72">
        <f t="shared" si="24"/>
        <v>-3.2467532467532423</v>
      </c>
    </row>
    <row r="209" spans="1:12" ht="20.25" customHeight="1">
      <c r="A209" s="45" t="s">
        <v>297</v>
      </c>
      <c r="B209" s="74"/>
      <c r="C209" s="100">
        <v>138</v>
      </c>
      <c r="D209" s="73">
        <f t="shared" ref="D209:D219" si="25">(C209/C197-1)*100</f>
        <v>-10.967741935483865</v>
      </c>
      <c r="E209" s="100">
        <v>137</v>
      </c>
      <c r="F209" s="73">
        <f t="shared" ref="F209:F225" si="26">(E209/E197-1)*100</f>
        <v>-12.738853503184711</v>
      </c>
    </row>
    <row r="210" spans="1:12" ht="12.75" customHeight="1">
      <c r="A210" s="6" t="s">
        <v>0</v>
      </c>
      <c r="B210" s="74"/>
      <c r="C210" s="100">
        <v>135</v>
      </c>
      <c r="D210" s="73">
        <f t="shared" si="25"/>
        <v>-12.903225806451612</v>
      </c>
      <c r="E210" s="100">
        <v>132</v>
      </c>
      <c r="F210" s="73">
        <f t="shared" si="26"/>
        <v>-15.384615384615385</v>
      </c>
    </row>
    <row r="211" spans="1:12" ht="12" customHeight="1">
      <c r="A211" s="6" t="s">
        <v>1</v>
      </c>
      <c r="B211" s="74"/>
      <c r="C211" s="27">
        <v>140</v>
      </c>
      <c r="D211" s="73">
        <f t="shared" si="25"/>
        <v>-9.6774193548387117</v>
      </c>
      <c r="E211" s="100">
        <v>138</v>
      </c>
      <c r="F211" s="73">
        <f t="shared" si="26"/>
        <v>-13.207547169811317</v>
      </c>
      <c r="G211" s="104"/>
      <c r="H211" s="104"/>
      <c r="I211" s="104"/>
      <c r="J211" s="104"/>
      <c r="K211" s="104"/>
      <c r="L211" s="104"/>
    </row>
    <row r="212" spans="1:12">
      <c r="A212" s="6" t="s">
        <v>2</v>
      </c>
      <c r="B212" s="74"/>
      <c r="C212" s="105">
        <v>139</v>
      </c>
      <c r="D212" s="73">
        <f t="shared" si="25"/>
        <v>-15.243902439024392</v>
      </c>
      <c r="E212" s="105">
        <v>137</v>
      </c>
      <c r="F212" s="73">
        <f t="shared" si="26"/>
        <v>-15.95092024539877</v>
      </c>
    </row>
    <row r="213" spans="1:12">
      <c r="A213" s="6" t="s">
        <v>3</v>
      </c>
      <c r="B213" s="74"/>
      <c r="C213" s="105">
        <v>142</v>
      </c>
      <c r="D213" s="73">
        <f t="shared" si="25"/>
        <v>-13.939393939393941</v>
      </c>
      <c r="E213" s="105">
        <v>139</v>
      </c>
      <c r="F213" s="73">
        <f t="shared" si="26"/>
        <v>-15.75757575757576</v>
      </c>
    </row>
    <row r="214" spans="1:12">
      <c r="A214" s="6" t="s">
        <v>4</v>
      </c>
      <c r="B214" s="74"/>
      <c r="C214" s="105">
        <v>140</v>
      </c>
      <c r="D214" s="73">
        <f t="shared" si="25"/>
        <v>-15.151515151515149</v>
      </c>
      <c r="E214" s="105">
        <v>137</v>
      </c>
      <c r="F214" s="73">
        <f t="shared" si="26"/>
        <v>-17.469879518072283</v>
      </c>
    </row>
    <row r="215" spans="1:12">
      <c r="A215" s="6" t="s">
        <v>5</v>
      </c>
      <c r="B215" s="74"/>
      <c r="C215" s="105">
        <v>146</v>
      </c>
      <c r="D215" s="73">
        <f t="shared" si="25"/>
        <v>-12.048192771084343</v>
      </c>
      <c r="E215" s="105">
        <v>142</v>
      </c>
      <c r="F215" s="73">
        <f t="shared" si="26"/>
        <v>-15.476190476190476</v>
      </c>
    </row>
    <row r="216" spans="1:12">
      <c r="A216" s="6" t="s">
        <v>6</v>
      </c>
      <c r="B216" s="74"/>
      <c r="C216" s="105">
        <v>144</v>
      </c>
      <c r="D216" s="73">
        <f t="shared" si="25"/>
        <v>-16.763005780346816</v>
      </c>
      <c r="E216" s="105">
        <v>144</v>
      </c>
      <c r="F216" s="73">
        <f t="shared" si="26"/>
        <v>-13.253012048192769</v>
      </c>
    </row>
    <row r="217" spans="1:12">
      <c r="A217" s="6" t="s">
        <v>7</v>
      </c>
      <c r="B217" s="74"/>
      <c r="C217" s="105">
        <v>135</v>
      </c>
      <c r="D217" s="73">
        <f t="shared" si="25"/>
        <v>-21.965317919075144</v>
      </c>
      <c r="E217" s="105">
        <v>133</v>
      </c>
      <c r="F217" s="73">
        <f t="shared" si="26"/>
        <v>-19.879518072289159</v>
      </c>
    </row>
    <row r="218" spans="1:12">
      <c r="A218" s="6" t="s">
        <v>10</v>
      </c>
      <c r="B218" s="74"/>
      <c r="C218" s="105">
        <v>135</v>
      </c>
      <c r="D218" s="73">
        <f t="shared" si="25"/>
        <v>-21.965317919075144</v>
      </c>
      <c r="E218" s="105">
        <v>131</v>
      </c>
      <c r="F218" s="73">
        <f t="shared" si="26"/>
        <v>-19.631901840490794</v>
      </c>
    </row>
    <row r="219" spans="1:12">
      <c r="A219" s="6" t="s">
        <v>8</v>
      </c>
      <c r="B219" s="74"/>
      <c r="C219" s="105">
        <v>133</v>
      </c>
      <c r="D219" s="73">
        <f t="shared" si="25"/>
        <v>-15.286624203821653</v>
      </c>
      <c r="E219" s="105">
        <v>128</v>
      </c>
      <c r="F219" s="73">
        <f t="shared" si="26"/>
        <v>-18.471337579617831</v>
      </c>
    </row>
    <row r="220" spans="1:12">
      <c r="A220" s="45" t="s">
        <v>9</v>
      </c>
      <c r="B220" s="74"/>
      <c r="C220" s="143">
        <v>125</v>
      </c>
      <c r="D220" s="73">
        <f t="shared" ref="D220:D225" si="27">(C220/C208-1)*100</f>
        <v>-17.763157894736846</v>
      </c>
      <c r="E220" s="100">
        <v>123</v>
      </c>
      <c r="F220" s="73">
        <f t="shared" si="26"/>
        <v>-17.449664429530198</v>
      </c>
    </row>
    <row r="221" spans="1:12" ht="22.5" customHeight="1">
      <c r="A221" s="45" t="s">
        <v>302</v>
      </c>
      <c r="C221" s="194">
        <v>119</v>
      </c>
      <c r="D221" s="73">
        <f t="shared" si="27"/>
        <v>-13.768115942028981</v>
      </c>
      <c r="E221" s="194">
        <v>114</v>
      </c>
      <c r="F221" s="73">
        <f t="shared" si="26"/>
        <v>-16.788321167883215</v>
      </c>
    </row>
    <row r="222" spans="1:12">
      <c r="A222" s="6" t="s">
        <v>0</v>
      </c>
      <c r="C222" s="194">
        <v>113</v>
      </c>
      <c r="D222" s="73">
        <f t="shared" si="27"/>
        <v>-16.296296296296298</v>
      </c>
      <c r="E222" s="194">
        <v>111</v>
      </c>
      <c r="F222" s="73">
        <f t="shared" si="26"/>
        <v>-15.909090909090907</v>
      </c>
    </row>
    <row r="223" spans="1:12">
      <c r="A223" s="6" t="s">
        <v>1</v>
      </c>
      <c r="C223" s="194">
        <v>113</v>
      </c>
      <c r="D223" s="73">
        <f t="shared" si="27"/>
        <v>-19.285714285714285</v>
      </c>
      <c r="E223" s="194">
        <v>109</v>
      </c>
      <c r="F223" s="73">
        <f t="shared" si="26"/>
        <v>-21.014492753623195</v>
      </c>
    </row>
    <row r="224" spans="1:12">
      <c r="A224" s="6" t="s">
        <v>2</v>
      </c>
      <c r="C224" s="194">
        <v>118</v>
      </c>
      <c r="D224" s="73">
        <f t="shared" si="27"/>
        <v>-15.107913669064743</v>
      </c>
      <c r="E224" s="194">
        <v>115</v>
      </c>
      <c r="F224" s="73">
        <f t="shared" si="26"/>
        <v>-16.058394160583944</v>
      </c>
    </row>
    <row r="225" spans="1:6">
      <c r="A225" s="6" t="s">
        <v>3</v>
      </c>
      <c r="C225" s="194">
        <v>118</v>
      </c>
      <c r="D225" s="73">
        <f t="shared" si="27"/>
        <v>-16.901408450704224</v>
      </c>
      <c r="E225" s="194">
        <v>117</v>
      </c>
      <c r="F225" s="73">
        <f t="shared" si="26"/>
        <v>-15.827338129496404</v>
      </c>
    </row>
    <row r="226" spans="1:6">
      <c r="A226" s="6" t="s">
        <v>4</v>
      </c>
      <c r="C226" s="194">
        <v>123</v>
      </c>
      <c r="D226" s="73">
        <f t="shared" ref="D226:D231" si="28">(C226/C214-1)*100</f>
        <v>-12.142857142857144</v>
      </c>
      <c r="E226" s="194">
        <v>122</v>
      </c>
      <c r="F226" s="73">
        <f t="shared" ref="F226:F231" si="29">(E226/E214-1)*100</f>
        <v>-10.948905109489049</v>
      </c>
    </row>
    <row r="227" spans="1:6">
      <c r="A227" s="6" t="s">
        <v>5</v>
      </c>
      <c r="C227" s="194">
        <v>124</v>
      </c>
      <c r="D227" s="73">
        <f t="shared" si="28"/>
        <v>-15.068493150684937</v>
      </c>
      <c r="E227" s="194">
        <v>120</v>
      </c>
      <c r="F227" s="73">
        <f t="shared" si="29"/>
        <v>-15.492957746478876</v>
      </c>
    </row>
    <row r="228" spans="1:6">
      <c r="A228" s="6" t="s">
        <v>6</v>
      </c>
      <c r="C228" s="194">
        <v>122</v>
      </c>
      <c r="D228" s="73">
        <f t="shared" si="28"/>
        <v>-15.277777777777779</v>
      </c>
      <c r="E228" s="194">
        <v>118</v>
      </c>
      <c r="F228" s="73">
        <f t="shared" si="29"/>
        <v>-18.055555555555557</v>
      </c>
    </row>
    <row r="229" spans="1:6">
      <c r="A229" s="6" t="s">
        <v>7</v>
      </c>
      <c r="C229" s="194">
        <v>123</v>
      </c>
      <c r="D229" s="73">
        <f t="shared" si="28"/>
        <v>-8.8888888888888911</v>
      </c>
      <c r="E229" s="194">
        <v>120</v>
      </c>
      <c r="F229" s="73">
        <f t="shared" si="29"/>
        <v>-9.7744360902255689</v>
      </c>
    </row>
    <row r="230" spans="1:6">
      <c r="A230" s="6" t="s">
        <v>10</v>
      </c>
      <c r="B230" s="20"/>
      <c r="C230" s="194">
        <v>123</v>
      </c>
      <c r="D230" s="73">
        <f t="shared" si="28"/>
        <v>-8.8888888888888911</v>
      </c>
      <c r="E230" s="194">
        <v>120</v>
      </c>
      <c r="F230" s="73">
        <f t="shared" si="29"/>
        <v>-8.3969465648855</v>
      </c>
    </row>
    <row r="231" spans="1:6">
      <c r="A231" s="6" t="s">
        <v>8</v>
      </c>
      <c r="B231" s="20"/>
      <c r="C231" s="194">
        <v>126</v>
      </c>
      <c r="D231" s="73">
        <f t="shared" si="28"/>
        <v>-5.2631578947368478</v>
      </c>
      <c r="E231" s="194">
        <v>124</v>
      </c>
      <c r="F231" s="73">
        <f t="shared" si="29"/>
        <v>-3.125</v>
      </c>
    </row>
    <row r="232" spans="1:6">
      <c r="A232" s="45" t="s">
        <v>9</v>
      </c>
      <c r="B232" s="16"/>
      <c r="C232" s="209">
        <v>129</v>
      </c>
      <c r="D232" s="73">
        <f t="shared" ref="D232:D237" si="30">(C232/C220-1)*100</f>
        <v>3.2000000000000028</v>
      </c>
      <c r="E232" s="209">
        <v>126</v>
      </c>
      <c r="F232" s="73">
        <f t="shared" ref="F232:F237" si="31">(E232/E220-1)*100</f>
        <v>2.4390243902439046</v>
      </c>
    </row>
    <row r="233" spans="1:6" ht="22.5" customHeight="1">
      <c r="A233" s="45" t="s">
        <v>362</v>
      </c>
      <c r="C233" s="194">
        <v>133</v>
      </c>
      <c r="D233" s="73">
        <f t="shared" si="30"/>
        <v>11.764705882352944</v>
      </c>
      <c r="E233" s="194">
        <v>128</v>
      </c>
      <c r="F233" s="73">
        <f t="shared" si="31"/>
        <v>12.280701754385959</v>
      </c>
    </row>
    <row r="234" spans="1:6">
      <c r="A234" s="6" t="s">
        <v>0</v>
      </c>
      <c r="C234" s="194">
        <v>132</v>
      </c>
      <c r="D234" s="73">
        <f t="shared" si="30"/>
        <v>16.814159292035402</v>
      </c>
      <c r="E234" s="194">
        <v>127</v>
      </c>
      <c r="F234" s="73">
        <f t="shared" si="31"/>
        <v>14.414414414414424</v>
      </c>
    </row>
    <row r="235" spans="1:6">
      <c r="A235" s="6" t="s">
        <v>1</v>
      </c>
      <c r="C235" s="194">
        <v>135</v>
      </c>
      <c r="D235" s="73">
        <f t="shared" si="30"/>
        <v>19.469026548672574</v>
      </c>
      <c r="E235" s="194">
        <v>132</v>
      </c>
      <c r="F235" s="73">
        <f t="shared" si="31"/>
        <v>21.100917431192666</v>
      </c>
    </row>
    <row r="236" spans="1:6">
      <c r="A236" s="6" t="s">
        <v>2</v>
      </c>
      <c r="C236" s="194">
        <v>136</v>
      </c>
      <c r="D236" s="73">
        <f t="shared" si="30"/>
        <v>15.254237288135597</v>
      </c>
      <c r="E236" s="194">
        <v>132</v>
      </c>
      <c r="F236" s="73">
        <f t="shared" si="31"/>
        <v>14.782608695652177</v>
      </c>
    </row>
    <row r="237" spans="1:6">
      <c r="A237" s="6" t="s">
        <v>3</v>
      </c>
      <c r="C237" s="194">
        <v>134</v>
      </c>
      <c r="D237" s="73">
        <f t="shared" si="30"/>
        <v>13.559322033898313</v>
      </c>
      <c r="E237" s="194">
        <v>131</v>
      </c>
      <c r="F237" s="73">
        <f t="shared" si="31"/>
        <v>11.965811965811968</v>
      </c>
    </row>
    <row r="238" spans="1:6">
      <c r="A238" s="6" t="s">
        <v>4</v>
      </c>
      <c r="C238" s="236">
        <v>131</v>
      </c>
      <c r="D238" s="116">
        <f t="shared" ref="D238:D243" si="32">(C238/C226-1)*100</f>
        <v>6.5040650406503975</v>
      </c>
      <c r="E238" s="236">
        <v>130</v>
      </c>
      <c r="F238" s="116">
        <f t="shared" ref="F238:F243" si="33">(E238/E226-1)*100</f>
        <v>6.5573770491803351</v>
      </c>
    </row>
    <row r="239" spans="1:6">
      <c r="A239" s="6" t="s">
        <v>5</v>
      </c>
      <c r="C239" s="236">
        <v>130</v>
      </c>
      <c r="D239" s="116">
        <f t="shared" si="32"/>
        <v>4.8387096774193505</v>
      </c>
      <c r="E239" s="236">
        <v>130</v>
      </c>
      <c r="F239" s="116">
        <f t="shared" si="33"/>
        <v>8.333333333333325</v>
      </c>
    </row>
    <row r="240" spans="1:6">
      <c r="A240" s="6" t="s">
        <v>6</v>
      </c>
      <c r="C240" s="236">
        <v>131</v>
      </c>
      <c r="D240" s="116">
        <f t="shared" si="32"/>
        <v>7.3770491803278659</v>
      </c>
      <c r="E240" s="236">
        <v>130</v>
      </c>
      <c r="F240" s="116">
        <f t="shared" si="33"/>
        <v>10.169491525423723</v>
      </c>
    </row>
    <row r="241" spans="1:6">
      <c r="A241" s="6" t="s">
        <v>7</v>
      </c>
      <c r="C241" s="236">
        <v>132</v>
      </c>
      <c r="D241" s="116">
        <f t="shared" si="32"/>
        <v>7.3170731707317138</v>
      </c>
      <c r="E241" s="236">
        <v>130</v>
      </c>
      <c r="F241" s="116">
        <f t="shared" si="33"/>
        <v>8.333333333333325</v>
      </c>
    </row>
    <row r="242" spans="1:6">
      <c r="A242" s="6" t="s">
        <v>10</v>
      </c>
      <c r="B242" s="20"/>
      <c r="C242" s="236">
        <v>137</v>
      </c>
      <c r="D242" s="116">
        <f t="shared" si="32"/>
        <v>11.382113821138207</v>
      </c>
      <c r="E242" s="236">
        <v>133</v>
      </c>
      <c r="F242" s="116">
        <f t="shared" si="33"/>
        <v>10.833333333333339</v>
      </c>
    </row>
    <row r="243" spans="1:6">
      <c r="A243" s="6" t="s">
        <v>8</v>
      </c>
      <c r="B243" s="20"/>
      <c r="C243" s="236">
        <v>143</v>
      </c>
      <c r="D243" s="116">
        <f t="shared" si="32"/>
        <v>13.492063492063489</v>
      </c>
      <c r="E243" s="236">
        <v>138</v>
      </c>
      <c r="F243" s="116">
        <f t="shared" si="33"/>
        <v>11.290322580645151</v>
      </c>
    </row>
    <row r="244" spans="1:6">
      <c r="A244" s="45" t="s">
        <v>9</v>
      </c>
      <c r="B244" s="16"/>
      <c r="C244" s="236">
        <v>143</v>
      </c>
      <c r="D244" s="116">
        <f t="shared" ref="D244" si="34">(C244/C232-1)*100</f>
        <v>10.852713178294572</v>
      </c>
      <c r="E244" s="236">
        <v>139</v>
      </c>
      <c r="F244" s="116">
        <f t="shared" ref="F244" si="35">(E244/E232-1)*100</f>
        <v>10.317460317460325</v>
      </c>
    </row>
    <row r="245" spans="1:6" ht="22.5" customHeight="1">
      <c r="A245" s="45" t="s">
        <v>366</v>
      </c>
      <c r="B245" s="16"/>
      <c r="C245" s="236">
        <v>145</v>
      </c>
      <c r="D245" s="116">
        <f t="shared" ref="D245" si="36">(C245/C233-1)*100</f>
        <v>9.0225563909774422</v>
      </c>
      <c r="E245" s="236">
        <v>140</v>
      </c>
      <c r="F245" s="116">
        <f t="shared" ref="F245" si="37">(E245/E233-1)*100</f>
        <v>9.375</v>
      </c>
    </row>
    <row r="246" spans="1:6">
      <c r="A246" s="6" t="s">
        <v>0</v>
      </c>
      <c r="C246" s="236">
        <v>148</v>
      </c>
      <c r="D246" s="116">
        <f t="shared" ref="D246" si="38">(C246/C234-1)*100</f>
        <v>12.12121212121211</v>
      </c>
      <c r="E246" s="236">
        <v>142</v>
      </c>
      <c r="F246" s="116">
        <f t="shared" ref="F246" si="39">(E246/E234-1)*100</f>
        <v>11.811023622047244</v>
      </c>
    </row>
    <row r="247" spans="1:6">
      <c r="A247" s="6" t="s">
        <v>1</v>
      </c>
      <c r="C247" s="236">
        <v>145</v>
      </c>
      <c r="D247" s="116">
        <f t="shared" ref="D247" si="40">(C247/C235-1)*100</f>
        <v>7.4074074074074181</v>
      </c>
      <c r="E247" s="236">
        <v>142</v>
      </c>
      <c r="F247" s="116">
        <f t="shared" ref="F247" si="41">(E247/E235-1)*100</f>
        <v>7.575757575757569</v>
      </c>
    </row>
    <row r="248" spans="1:6">
      <c r="A248" s="6" t="s">
        <v>2</v>
      </c>
      <c r="C248" s="236">
        <v>147</v>
      </c>
      <c r="D248" s="116">
        <f t="shared" ref="D248" si="42">(C248/C236-1)*100</f>
        <v>8.0882352941176414</v>
      </c>
      <c r="E248" s="236">
        <v>142</v>
      </c>
      <c r="F248" s="116">
        <f t="shared" ref="F248" si="43">(E248/E236-1)*100</f>
        <v>7.575757575757569</v>
      </c>
    </row>
    <row r="249" spans="1:6">
      <c r="A249" s="6" t="s">
        <v>3</v>
      </c>
      <c r="C249" s="236">
        <v>150</v>
      </c>
      <c r="D249" s="116">
        <f t="shared" ref="D249" si="44">(C249/C237-1)*100</f>
        <v>11.940298507462677</v>
      </c>
      <c r="E249" s="236">
        <v>146</v>
      </c>
      <c r="F249" s="116">
        <f t="shared" ref="F249" si="45">(E249/E237-1)*100</f>
        <v>11.45038167938932</v>
      </c>
    </row>
    <row r="250" spans="1:6">
      <c r="A250" s="6" t="s">
        <v>4</v>
      </c>
      <c r="C250" s="236">
        <v>155</v>
      </c>
      <c r="D250" s="116">
        <f t="shared" ref="D250" si="46">(C250/C238-1)*100</f>
        <v>18.32061068702291</v>
      </c>
      <c r="E250" s="236">
        <v>152</v>
      </c>
      <c r="F250" s="116">
        <f t="shared" ref="F250" si="47">(E250/E238-1)*100</f>
        <v>16.92307692307693</v>
      </c>
    </row>
    <row r="251" spans="1:6">
      <c r="A251" s="6" t="s">
        <v>5</v>
      </c>
      <c r="C251" s="236">
        <v>157</v>
      </c>
      <c r="D251" s="116">
        <f t="shared" ref="D251" si="48">(C251/C239-1)*100</f>
        <v>20.769230769230763</v>
      </c>
      <c r="E251" s="236">
        <v>151</v>
      </c>
      <c r="F251" s="116">
        <f t="shared" ref="F251" si="49">(E251/E239-1)*100</f>
        <v>16.153846153846164</v>
      </c>
    </row>
    <row r="252" spans="1:6">
      <c r="A252" s="6" t="s">
        <v>6</v>
      </c>
      <c r="C252" s="236">
        <v>155</v>
      </c>
      <c r="D252" s="116">
        <f t="shared" ref="D252" si="50">(C252/C240-1)*100</f>
        <v>18.32061068702291</v>
      </c>
      <c r="E252" s="236">
        <v>151</v>
      </c>
      <c r="F252" s="116">
        <f t="shared" ref="F252" si="51">(E252/E240-1)*100</f>
        <v>16.153846153846164</v>
      </c>
    </row>
    <row r="253" spans="1:6">
      <c r="A253" s="6" t="s">
        <v>7</v>
      </c>
      <c r="C253" s="236">
        <v>156</v>
      </c>
      <c r="D253" s="116">
        <f t="shared" ref="D253" si="52">(C253/C241-1)*100</f>
        <v>18.181818181818187</v>
      </c>
      <c r="E253" s="236">
        <v>152</v>
      </c>
      <c r="F253" s="116">
        <f t="shared" ref="F253" si="53">(E253/E241-1)*100</f>
        <v>16.92307692307693</v>
      </c>
    </row>
    <row r="254" spans="1:6">
      <c r="A254" s="6" t="s">
        <v>10</v>
      </c>
      <c r="B254" s="20"/>
      <c r="C254" s="236">
        <v>161</v>
      </c>
      <c r="D254" s="116">
        <f t="shared" ref="D254" si="54">(C254/C242-1)*100</f>
        <v>17.518248175182482</v>
      </c>
      <c r="E254" s="236">
        <v>157</v>
      </c>
      <c r="F254" s="116">
        <f t="shared" ref="F254" si="55">(E254/E242-1)*100</f>
        <v>18.045112781954884</v>
      </c>
    </row>
    <row r="255" spans="1:6">
      <c r="A255" s="6" t="s">
        <v>8</v>
      </c>
      <c r="B255" s="20"/>
      <c r="C255" s="281">
        <v>159</v>
      </c>
      <c r="D255" s="116">
        <f t="shared" ref="D255" si="56">(C255/C243-1)*100</f>
        <v>11.188811188811187</v>
      </c>
      <c r="E255" s="281">
        <v>155</v>
      </c>
      <c r="F255" s="116">
        <f t="shared" ref="F255" si="57">(E255/E243-1)*100</f>
        <v>12.318840579710155</v>
      </c>
    </row>
    <row r="256" spans="1:6">
      <c r="A256" s="45" t="s">
        <v>9</v>
      </c>
      <c r="B256" s="16"/>
      <c r="C256" s="281">
        <v>150</v>
      </c>
      <c r="D256" s="116">
        <f t="shared" ref="D256" si="58">(C256/C244-1)*100</f>
        <v>4.8951048951048959</v>
      </c>
      <c r="E256" s="281">
        <v>145</v>
      </c>
      <c r="F256" s="116">
        <f t="shared" ref="F256" si="59">(E256/E244-1)*100</f>
        <v>4.3165467625899234</v>
      </c>
    </row>
    <row r="257" spans="1:6" ht="22" customHeight="1">
      <c r="A257" s="45" t="s">
        <v>398</v>
      </c>
      <c r="B257" s="16"/>
      <c r="C257" s="281">
        <v>143</v>
      </c>
      <c r="D257" s="116">
        <f t="shared" ref="D257:D268" si="60">(C257/C245-1)*100</f>
        <v>-1.379310344827589</v>
      </c>
      <c r="E257" s="281">
        <v>139</v>
      </c>
      <c r="F257" s="116">
        <f t="shared" ref="F257:F268" si="61">(E257/E245-1)*100</f>
        <v>-0.71428571428571175</v>
      </c>
    </row>
    <row r="258" spans="1:6">
      <c r="A258" s="6" t="s">
        <v>0</v>
      </c>
      <c r="C258" s="281">
        <v>144</v>
      </c>
      <c r="D258" s="116">
        <f t="shared" si="60"/>
        <v>-2.7027027027026973</v>
      </c>
      <c r="E258" s="281">
        <v>141</v>
      </c>
      <c r="F258" s="116">
        <f t="shared" si="61"/>
        <v>-0.70422535211267512</v>
      </c>
    </row>
    <row r="259" spans="1:6">
      <c r="A259" s="6" t="s">
        <v>1</v>
      </c>
      <c r="C259" s="281">
        <v>146</v>
      </c>
      <c r="D259" s="116">
        <f t="shared" si="60"/>
        <v>0.68965517241379448</v>
      </c>
      <c r="E259" s="281">
        <v>144</v>
      </c>
      <c r="F259" s="116">
        <f t="shared" si="61"/>
        <v>1.4084507042253502</v>
      </c>
    </row>
    <row r="260" spans="1:6">
      <c r="A260" s="6" t="s">
        <v>2</v>
      </c>
      <c r="C260" s="281">
        <v>147</v>
      </c>
      <c r="D260" s="116">
        <f t="shared" si="60"/>
        <v>0</v>
      </c>
      <c r="E260" s="281">
        <v>145</v>
      </c>
      <c r="F260" s="116">
        <f t="shared" si="61"/>
        <v>2.1126760563380254</v>
      </c>
    </row>
    <row r="261" spans="1:6">
      <c r="A261" s="6" t="s">
        <v>411</v>
      </c>
      <c r="C261" s="281">
        <v>150</v>
      </c>
      <c r="D261" s="116">
        <f t="shared" si="60"/>
        <v>0</v>
      </c>
      <c r="E261" s="281">
        <v>154</v>
      </c>
      <c r="F261" s="116">
        <f t="shared" si="61"/>
        <v>5.4794520547945202</v>
      </c>
    </row>
    <row r="262" spans="1:6">
      <c r="A262" s="6" t="s">
        <v>4</v>
      </c>
      <c r="C262" s="281">
        <v>146</v>
      </c>
      <c r="D262" s="116">
        <f t="shared" si="60"/>
        <v>-5.8064516129032295</v>
      </c>
      <c r="E262" s="281">
        <v>152</v>
      </c>
      <c r="F262" s="116">
        <f t="shared" si="61"/>
        <v>0</v>
      </c>
    </row>
    <row r="263" spans="1:6">
      <c r="A263" s="6" t="s">
        <v>5</v>
      </c>
      <c r="C263" s="281">
        <v>147</v>
      </c>
      <c r="D263" s="116">
        <f t="shared" si="60"/>
        <v>-6.3694267515923553</v>
      </c>
      <c r="E263" s="281">
        <v>143</v>
      </c>
      <c r="F263" s="116">
        <f t="shared" si="61"/>
        <v>-5.2980132450331174</v>
      </c>
    </row>
    <row r="264" spans="1:6">
      <c r="A264" s="6" t="s">
        <v>6</v>
      </c>
      <c r="C264" s="281">
        <v>148</v>
      </c>
      <c r="D264" s="116">
        <f t="shared" si="60"/>
        <v>-4.5161290322580649</v>
      </c>
      <c r="E264" s="281">
        <v>143</v>
      </c>
      <c r="F264" s="116">
        <f t="shared" si="61"/>
        <v>-5.2980132450331174</v>
      </c>
    </row>
    <row r="265" spans="1:6">
      <c r="A265" s="6" t="s">
        <v>7</v>
      </c>
      <c r="C265" s="281">
        <v>146</v>
      </c>
      <c r="D265" s="116">
        <f t="shared" si="60"/>
        <v>-6.4102564102564097</v>
      </c>
      <c r="E265" s="281">
        <v>141</v>
      </c>
      <c r="F265" s="116">
        <f t="shared" si="61"/>
        <v>-7.2368421052631522</v>
      </c>
    </row>
    <row r="266" spans="1:6">
      <c r="A266" s="6" t="s">
        <v>10</v>
      </c>
      <c r="B266" s="20"/>
      <c r="C266" s="281">
        <v>152</v>
      </c>
      <c r="D266" s="116">
        <f t="shared" si="60"/>
        <v>-5.5900621118012417</v>
      </c>
      <c r="E266" s="281">
        <v>146</v>
      </c>
      <c r="F266" s="116">
        <f t="shared" si="61"/>
        <v>-7.0063694267515908</v>
      </c>
    </row>
    <row r="267" spans="1:6">
      <c r="A267" s="6" t="s">
        <v>8</v>
      </c>
      <c r="B267" s="20"/>
      <c r="C267" s="281">
        <v>150</v>
      </c>
      <c r="D267" s="116">
        <f t="shared" si="60"/>
        <v>-5.6603773584905648</v>
      </c>
      <c r="E267" s="281">
        <v>145</v>
      </c>
      <c r="F267" s="116">
        <f t="shared" si="61"/>
        <v>-6.4516129032258114</v>
      </c>
    </row>
    <row r="268" spans="1:6">
      <c r="A268" s="45" t="s">
        <v>9</v>
      </c>
      <c r="B268" s="16"/>
      <c r="C268" s="281">
        <v>150</v>
      </c>
      <c r="D268" s="116">
        <f t="shared" si="60"/>
        <v>0</v>
      </c>
      <c r="E268" s="281">
        <v>147</v>
      </c>
      <c r="F268" s="116">
        <f t="shared" si="61"/>
        <v>1.379310344827589</v>
      </c>
    </row>
    <row r="269" spans="1:6" ht="15" customHeight="1">
      <c r="A269" s="6" t="s">
        <v>432</v>
      </c>
      <c r="B269" s="16"/>
      <c r="C269" s="281">
        <v>154</v>
      </c>
      <c r="D269" s="116">
        <f t="shared" ref="D269:D285" si="62">(C269/C257-1)*100</f>
        <v>7.6923076923076872</v>
      </c>
      <c r="E269" s="281">
        <v>151</v>
      </c>
      <c r="F269" s="116">
        <f t="shared" ref="F269:F285" si="63">(E269/E257-1)*100</f>
        <v>8.6330935251798468</v>
      </c>
    </row>
    <row r="270" spans="1:6">
      <c r="A270" s="6" t="s">
        <v>431</v>
      </c>
      <c r="B270" s="16"/>
      <c r="C270" s="281">
        <v>153</v>
      </c>
      <c r="D270" s="116">
        <f t="shared" si="62"/>
        <v>6.25</v>
      </c>
      <c r="E270" s="281">
        <v>148</v>
      </c>
      <c r="F270" s="116">
        <f t="shared" si="63"/>
        <v>4.9645390070921946</v>
      </c>
    </row>
    <row r="271" spans="1:6">
      <c r="A271" s="6" t="s">
        <v>430</v>
      </c>
      <c r="B271" s="16"/>
      <c r="C271" s="281">
        <v>148</v>
      </c>
      <c r="D271" s="116">
        <f t="shared" si="62"/>
        <v>1.3698630136986356</v>
      </c>
      <c r="E271" s="281">
        <v>144</v>
      </c>
      <c r="F271" s="116">
        <f t="shared" si="63"/>
        <v>0</v>
      </c>
    </row>
    <row r="272" spans="1:6">
      <c r="A272" s="6" t="s">
        <v>429</v>
      </c>
      <c r="B272" s="16"/>
      <c r="C272" s="281">
        <v>133</v>
      </c>
      <c r="D272" s="116">
        <f t="shared" si="62"/>
        <v>-9.5238095238095237</v>
      </c>
      <c r="E272" s="281">
        <v>133</v>
      </c>
      <c r="F272" s="116">
        <f t="shared" si="63"/>
        <v>-8.2758620689655231</v>
      </c>
    </row>
    <row r="273" spans="1:6">
      <c r="A273" s="6" t="s">
        <v>44</v>
      </c>
      <c r="B273" s="16"/>
      <c r="C273" s="281">
        <v>128</v>
      </c>
      <c r="D273" s="116">
        <f t="shared" si="62"/>
        <v>-14.666666666666661</v>
      </c>
      <c r="E273" s="281">
        <v>126</v>
      </c>
      <c r="F273" s="116">
        <f t="shared" si="63"/>
        <v>-18.181818181818176</v>
      </c>
    </row>
    <row r="274" spans="1:6">
      <c r="A274" s="6" t="s">
        <v>4</v>
      </c>
      <c r="B274" s="16"/>
      <c r="C274" s="281">
        <v>129</v>
      </c>
      <c r="D274" s="116">
        <f t="shared" si="62"/>
        <v>-11.643835616438359</v>
      </c>
      <c r="E274" s="281">
        <v>131</v>
      </c>
      <c r="F274" s="116">
        <f t="shared" si="63"/>
        <v>-13.815789473684214</v>
      </c>
    </row>
    <row r="275" spans="1:6">
      <c r="A275" s="6" t="s">
        <v>5</v>
      </c>
      <c r="B275" s="16"/>
      <c r="C275" s="281">
        <v>135</v>
      </c>
      <c r="D275" s="116">
        <f t="shared" si="62"/>
        <v>-8.1632653061224474</v>
      </c>
      <c r="E275" s="281">
        <v>131</v>
      </c>
      <c r="F275" s="116">
        <f t="shared" si="63"/>
        <v>-8.391608391608397</v>
      </c>
    </row>
    <row r="276" spans="1:6">
      <c r="A276" s="6" t="s">
        <v>6</v>
      </c>
      <c r="B276" s="16"/>
      <c r="C276" s="281">
        <v>138</v>
      </c>
      <c r="D276" s="116">
        <f t="shared" si="62"/>
        <v>-6.7567567567567544</v>
      </c>
      <c r="E276" s="281">
        <v>134</v>
      </c>
      <c r="F276" s="116">
        <f t="shared" si="63"/>
        <v>-6.2937062937062915</v>
      </c>
    </row>
    <row r="277" spans="1:6">
      <c r="A277" s="6" t="s">
        <v>7</v>
      </c>
      <c r="B277" s="16"/>
      <c r="C277" s="281">
        <v>139</v>
      </c>
      <c r="D277" s="116">
        <f t="shared" si="62"/>
        <v>-4.7945205479452024</v>
      </c>
      <c r="E277" s="281">
        <v>135</v>
      </c>
      <c r="F277" s="116">
        <f t="shared" si="63"/>
        <v>-4.2553191489361648</v>
      </c>
    </row>
    <row r="278" spans="1:6">
      <c r="A278" s="6" t="s">
        <v>10</v>
      </c>
      <c r="B278" s="16"/>
      <c r="C278" s="281">
        <v>137</v>
      </c>
      <c r="D278" s="116">
        <f t="shared" si="62"/>
        <v>-9.8684210526315823</v>
      </c>
      <c r="E278" s="281">
        <v>133</v>
      </c>
      <c r="F278" s="116">
        <f t="shared" si="63"/>
        <v>-8.9041095890410986</v>
      </c>
    </row>
    <row r="279" spans="1:6">
      <c r="A279" s="6" t="s">
        <v>8</v>
      </c>
      <c r="B279" s="16"/>
      <c r="C279" s="281">
        <v>136</v>
      </c>
      <c r="D279" s="116">
        <f t="shared" si="62"/>
        <v>-9.3333333333333375</v>
      </c>
      <c r="E279" s="281">
        <v>131</v>
      </c>
      <c r="F279" s="116">
        <f t="shared" si="63"/>
        <v>-9.6551724137930997</v>
      </c>
    </row>
    <row r="280" spans="1:6">
      <c r="A280" s="45" t="s">
        <v>9</v>
      </c>
      <c r="B280" s="16"/>
      <c r="C280" s="281">
        <v>136</v>
      </c>
      <c r="D280" s="116">
        <f t="shared" si="62"/>
        <v>-9.3333333333333375</v>
      </c>
      <c r="E280" s="281">
        <v>134</v>
      </c>
      <c r="F280" s="116">
        <f t="shared" si="63"/>
        <v>-8.8435374149659847</v>
      </c>
    </row>
    <row r="281" spans="1:6" ht="15" customHeight="1">
      <c r="A281" s="6" t="s">
        <v>433</v>
      </c>
      <c r="B281" s="16"/>
      <c r="C281" s="281">
        <v>137</v>
      </c>
      <c r="D281" s="116">
        <f t="shared" si="62"/>
        <v>-11.038961038961038</v>
      </c>
      <c r="E281" s="281">
        <v>136</v>
      </c>
      <c r="F281" s="116">
        <f t="shared" si="63"/>
        <v>-9.9337748344370809</v>
      </c>
    </row>
    <row r="282" spans="1:6">
      <c r="A282" s="6" t="s">
        <v>431</v>
      </c>
      <c r="B282" s="16"/>
      <c r="C282" s="281">
        <v>140</v>
      </c>
      <c r="D282" s="116">
        <f t="shared" si="62"/>
        <v>-8.4967320261437944</v>
      </c>
      <c r="E282" s="281">
        <v>141</v>
      </c>
      <c r="F282" s="116">
        <f t="shared" si="63"/>
        <v>-4.7297297297297263</v>
      </c>
    </row>
    <row r="283" spans="1:6">
      <c r="A283" s="6" t="s">
        <v>430</v>
      </c>
      <c r="B283" s="16"/>
      <c r="C283" s="281">
        <v>146</v>
      </c>
      <c r="D283" s="116">
        <f t="shared" si="62"/>
        <v>-1.3513513513513487</v>
      </c>
      <c r="E283" s="281">
        <v>147</v>
      </c>
      <c r="F283" s="116">
        <f t="shared" si="63"/>
        <v>2.0833333333333259</v>
      </c>
    </row>
    <row r="284" spans="1:6">
      <c r="A284" s="6" t="s">
        <v>429</v>
      </c>
      <c r="B284" s="16"/>
      <c r="C284" s="281">
        <v>151</v>
      </c>
      <c r="D284" s="116">
        <f t="shared" si="62"/>
        <v>13.533834586466176</v>
      </c>
      <c r="E284" s="281">
        <v>150</v>
      </c>
      <c r="F284" s="116">
        <f t="shared" si="63"/>
        <v>12.781954887218049</v>
      </c>
    </row>
    <row r="285" spans="1:6">
      <c r="A285" s="6" t="s">
        <v>250</v>
      </c>
      <c r="B285" s="16"/>
      <c r="C285" s="281">
        <v>151</v>
      </c>
      <c r="D285" s="116">
        <f t="shared" si="62"/>
        <v>17.96875</v>
      </c>
      <c r="E285" s="281">
        <v>151</v>
      </c>
      <c r="F285" s="116">
        <f t="shared" si="63"/>
        <v>19.841269841269838</v>
      </c>
    </row>
    <row r="286" spans="1:6">
      <c r="A286" s="6" t="s">
        <v>4</v>
      </c>
      <c r="B286" s="16"/>
      <c r="C286" s="281">
        <v>155</v>
      </c>
      <c r="D286" s="116">
        <f t="shared" ref="D286:D291" si="64">(C286/C274-1)*100</f>
        <v>20.155038759689916</v>
      </c>
      <c r="E286" s="281">
        <v>153</v>
      </c>
      <c r="F286" s="116">
        <f t="shared" ref="F286:F291" si="65">(E286/E274-1)*100</f>
        <v>16.793893129771</v>
      </c>
    </row>
    <row r="287" spans="1:6">
      <c r="A287" s="6" t="s">
        <v>461</v>
      </c>
      <c r="B287" s="16"/>
      <c r="C287" s="281">
        <v>160</v>
      </c>
      <c r="D287" s="116">
        <f t="shared" si="64"/>
        <v>18.518518518518512</v>
      </c>
      <c r="E287" s="281">
        <v>158</v>
      </c>
      <c r="F287" s="116">
        <f t="shared" si="65"/>
        <v>20.610687022900763</v>
      </c>
    </row>
    <row r="288" spans="1:6">
      <c r="A288" s="6" t="s">
        <v>6</v>
      </c>
      <c r="B288" s="16"/>
      <c r="C288" s="281">
        <v>160</v>
      </c>
      <c r="D288" s="116">
        <f t="shared" si="64"/>
        <v>15.94202898550725</v>
      </c>
      <c r="E288" s="281">
        <v>158</v>
      </c>
      <c r="F288" s="116">
        <f t="shared" si="65"/>
        <v>17.910447761194035</v>
      </c>
    </row>
    <row r="289" spans="1:6">
      <c r="A289" s="6" t="s">
        <v>7</v>
      </c>
      <c r="B289" s="16"/>
      <c r="C289" s="281">
        <v>160</v>
      </c>
      <c r="D289" s="116">
        <f t="shared" si="64"/>
        <v>15.107913669064743</v>
      </c>
      <c r="E289" s="281">
        <v>158</v>
      </c>
      <c r="F289" s="116">
        <f t="shared" si="65"/>
        <v>17.037037037037027</v>
      </c>
    </row>
    <row r="290" spans="1:6">
      <c r="A290" s="6" t="s">
        <v>10</v>
      </c>
      <c r="B290" s="16"/>
      <c r="C290" s="281">
        <v>164</v>
      </c>
      <c r="D290" s="116">
        <f t="shared" si="64"/>
        <v>19.7080291970803</v>
      </c>
      <c r="E290" s="281">
        <v>163</v>
      </c>
      <c r="F290" s="116">
        <f t="shared" si="65"/>
        <v>22.55639097744362</v>
      </c>
    </row>
    <row r="291" spans="1:6">
      <c r="A291" s="6" t="s">
        <v>470</v>
      </c>
      <c r="B291" s="16"/>
      <c r="C291" s="281">
        <v>170</v>
      </c>
      <c r="D291" s="116">
        <f t="shared" si="64"/>
        <v>25</v>
      </c>
      <c r="E291" s="281">
        <v>168</v>
      </c>
      <c r="F291" s="116">
        <f t="shared" si="65"/>
        <v>28.244274809160295</v>
      </c>
    </row>
    <row r="292" spans="1:6">
      <c r="A292" s="6" t="s">
        <v>9</v>
      </c>
      <c r="B292" s="16"/>
      <c r="C292" s="281">
        <v>165</v>
      </c>
      <c r="D292" s="116">
        <f t="shared" ref="D292:D297" si="66">(C292/C280-1)*100</f>
        <v>21.323529411764696</v>
      </c>
      <c r="E292" s="281">
        <v>165</v>
      </c>
      <c r="F292" s="116">
        <f t="shared" ref="F292:F297" si="67">(E292/E280-1)*100</f>
        <v>23.134328358208943</v>
      </c>
    </row>
    <row r="293" spans="1:6" ht="15" customHeight="1">
      <c r="A293" s="6" t="s">
        <v>474</v>
      </c>
      <c r="B293" s="16"/>
      <c r="C293" s="281">
        <v>167</v>
      </c>
      <c r="D293" s="116">
        <f t="shared" si="66"/>
        <v>21.897810218978098</v>
      </c>
      <c r="E293" s="281">
        <v>166</v>
      </c>
      <c r="F293" s="116">
        <f t="shared" si="67"/>
        <v>22.058823529411775</v>
      </c>
    </row>
    <row r="294" spans="1:6">
      <c r="A294" s="6" t="s">
        <v>481</v>
      </c>
      <c r="B294" s="16"/>
      <c r="C294" s="281">
        <v>171</v>
      </c>
      <c r="D294" s="116">
        <f t="shared" si="66"/>
        <v>22.142857142857153</v>
      </c>
      <c r="E294" s="281">
        <v>170</v>
      </c>
      <c r="F294" s="116">
        <f t="shared" si="67"/>
        <v>20.567375886524818</v>
      </c>
    </row>
    <row r="295" spans="1:6">
      <c r="A295" s="6" t="s">
        <v>1</v>
      </c>
      <c r="B295" s="16"/>
      <c r="C295" s="281">
        <v>176</v>
      </c>
      <c r="D295" s="116">
        <f t="shared" si="66"/>
        <v>20.547945205479444</v>
      </c>
      <c r="E295" s="281">
        <v>173</v>
      </c>
      <c r="F295" s="116">
        <f t="shared" si="67"/>
        <v>17.687074829931969</v>
      </c>
    </row>
    <row r="296" spans="1:6">
      <c r="A296" s="6" t="s">
        <v>2</v>
      </c>
      <c r="B296" s="16"/>
      <c r="C296" s="281">
        <v>177</v>
      </c>
      <c r="D296" s="116">
        <f t="shared" si="66"/>
        <v>17.218543046357617</v>
      </c>
      <c r="E296" s="281">
        <v>172</v>
      </c>
      <c r="F296" s="116">
        <f t="shared" si="67"/>
        <v>14.666666666666671</v>
      </c>
    </row>
    <row r="297" spans="1:6">
      <c r="A297" s="6" t="s">
        <v>3</v>
      </c>
      <c r="B297" s="16"/>
      <c r="C297" s="281">
        <v>174</v>
      </c>
      <c r="D297" s="116">
        <f t="shared" si="66"/>
        <v>15.231788079470189</v>
      </c>
      <c r="E297" s="281">
        <v>168</v>
      </c>
      <c r="F297" s="116">
        <f t="shared" si="67"/>
        <v>11.258278145695355</v>
      </c>
    </row>
    <row r="298" spans="1:6">
      <c r="A298" s="6" t="s">
        <v>4</v>
      </c>
      <c r="B298" s="16"/>
      <c r="C298" s="281">
        <v>177</v>
      </c>
      <c r="D298" s="116">
        <f t="shared" ref="D298" si="68">(C298/C286-1)*100</f>
        <v>14.193548387096765</v>
      </c>
      <c r="E298" s="281">
        <v>170</v>
      </c>
      <c r="F298" s="116">
        <f t="shared" ref="F298" si="69">(E298/E286-1)*100</f>
        <v>11.111111111111116</v>
      </c>
    </row>
    <row r="299" spans="1:6">
      <c r="A299" s="6" t="s">
        <v>5</v>
      </c>
      <c r="B299" s="16"/>
      <c r="C299" s="281">
        <v>177</v>
      </c>
      <c r="D299" s="116">
        <f t="shared" ref="D299" si="70">(C299/C287-1)*100</f>
        <v>10.624999999999996</v>
      </c>
      <c r="E299" s="281">
        <v>170</v>
      </c>
      <c r="F299" s="116">
        <f t="shared" ref="F299" si="71">(E299/E287-1)*100</f>
        <v>7.5949367088607556</v>
      </c>
    </row>
    <row r="300" spans="1:6">
      <c r="A300" s="6" t="s">
        <v>6</v>
      </c>
      <c r="B300" s="16"/>
      <c r="C300" s="281">
        <v>176</v>
      </c>
      <c r="D300" s="116">
        <f t="shared" ref="D300" si="72">(C300/C288-1)*100</f>
        <v>10.000000000000009</v>
      </c>
      <c r="E300" s="281">
        <v>167</v>
      </c>
      <c r="F300" s="116">
        <f t="shared" ref="F300:F316" si="73">(E300/E288-1)*100</f>
        <v>5.6962025316455778</v>
      </c>
    </row>
    <row r="301" spans="1:6">
      <c r="A301" s="6" t="s">
        <v>7</v>
      </c>
      <c r="B301" s="16"/>
      <c r="C301" s="281">
        <v>176</v>
      </c>
      <c r="D301" s="116">
        <f t="shared" ref="D301:D319" si="74">(C301/C289-1)*100</f>
        <v>10.000000000000009</v>
      </c>
      <c r="E301" s="281">
        <v>168</v>
      </c>
      <c r="F301" s="116">
        <f t="shared" si="73"/>
        <v>6.3291139240506222</v>
      </c>
    </row>
    <row r="302" spans="1:6">
      <c r="A302" s="6" t="s">
        <v>10</v>
      </c>
      <c r="B302" s="16"/>
      <c r="C302" s="281">
        <v>171</v>
      </c>
      <c r="D302" s="116">
        <f t="shared" si="74"/>
        <v>4.2682926829268331</v>
      </c>
      <c r="E302" s="281">
        <v>166</v>
      </c>
      <c r="F302" s="116">
        <f t="shared" si="73"/>
        <v>1.8404907975460016</v>
      </c>
    </row>
    <row r="303" spans="1:6">
      <c r="A303" s="6" t="s">
        <v>8</v>
      </c>
      <c r="B303" s="16"/>
      <c r="C303" s="281">
        <v>172</v>
      </c>
      <c r="D303" s="116">
        <f t="shared" si="74"/>
        <v>1.1764705882352899</v>
      </c>
      <c r="E303" s="281">
        <v>167</v>
      </c>
      <c r="F303" s="116">
        <f t="shared" si="73"/>
        <v>-0.59523809523809312</v>
      </c>
    </row>
    <row r="304" spans="1:6">
      <c r="A304" s="6" t="s">
        <v>9</v>
      </c>
      <c r="B304" s="16"/>
      <c r="C304" s="281">
        <v>173</v>
      </c>
      <c r="D304" s="116">
        <f t="shared" si="74"/>
        <v>4.8484848484848575</v>
      </c>
      <c r="E304" s="281">
        <v>167</v>
      </c>
      <c r="F304" s="116">
        <f t="shared" si="73"/>
        <v>1.2121212121212199</v>
      </c>
    </row>
    <row r="305" spans="1:6" ht="15" customHeight="1">
      <c r="A305" s="6" t="s">
        <v>1243</v>
      </c>
      <c r="B305" s="16"/>
      <c r="C305" s="281">
        <v>173</v>
      </c>
      <c r="D305" s="116">
        <f t="shared" si="74"/>
        <v>3.5928143712574911</v>
      </c>
      <c r="E305" s="281">
        <v>167</v>
      </c>
      <c r="F305" s="116">
        <f t="shared" si="73"/>
        <v>0.60240963855422436</v>
      </c>
    </row>
    <row r="306" spans="1:6">
      <c r="A306" s="6" t="s">
        <v>481</v>
      </c>
      <c r="B306" s="16"/>
      <c r="C306" s="281">
        <v>172</v>
      </c>
      <c r="D306" s="116">
        <f t="shared" si="74"/>
        <v>0.58479532163742132</v>
      </c>
      <c r="E306" s="281">
        <v>166</v>
      </c>
      <c r="F306" s="116">
        <f t="shared" si="73"/>
        <v>-2.352941176470591</v>
      </c>
    </row>
    <row r="307" spans="1:6">
      <c r="A307" s="6" t="s">
        <v>1258</v>
      </c>
      <c r="B307" s="16"/>
      <c r="C307" s="281">
        <v>172</v>
      </c>
      <c r="D307" s="116">
        <f t="shared" si="74"/>
        <v>-2.2727272727272707</v>
      </c>
      <c r="E307" s="281">
        <v>166</v>
      </c>
      <c r="F307" s="116">
        <f t="shared" si="73"/>
        <v>-4.046242774566478</v>
      </c>
    </row>
    <row r="308" spans="1:6">
      <c r="A308" s="6" t="s">
        <v>1252</v>
      </c>
      <c r="B308" s="16"/>
      <c r="C308" s="281">
        <v>174</v>
      </c>
      <c r="D308" s="116">
        <f t="shared" si="74"/>
        <v>-1.6949152542372836</v>
      </c>
      <c r="E308" s="281">
        <v>167</v>
      </c>
      <c r="F308" s="116">
        <f t="shared" si="73"/>
        <v>-2.9069767441860517</v>
      </c>
    </row>
    <row r="309" spans="1:6">
      <c r="A309" s="6" t="s">
        <v>1261</v>
      </c>
      <c r="B309" s="16"/>
      <c r="C309" s="281">
        <v>174</v>
      </c>
      <c r="D309" s="116">
        <f t="shared" si="74"/>
        <v>0</v>
      </c>
      <c r="E309" s="281">
        <v>167</v>
      </c>
      <c r="F309" s="116">
        <f t="shared" si="73"/>
        <v>-0.59523809523809312</v>
      </c>
    </row>
    <row r="310" spans="1:6">
      <c r="A310" s="6" t="s">
        <v>1267</v>
      </c>
      <c r="B310" s="16"/>
      <c r="C310" s="281">
        <v>172</v>
      </c>
      <c r="D310" s="116">
        <f t="shared" si="74"/>
        <v>-2.8248587570621431</v>
      </c>
      <c r="E310" s="281">
        <v>169</v>
      </c>
      <c r="F310" s="116">
        <f t="shared" si="73"/>
        <v>-0.58823529411764497</v>
      </c>
    </row>
    <row r="311" spans="1:6">
      <c r="A311" s="6" t="s">
        <v>1272</v>
      </c>
      <c r="B311" s="16"/>
      <c r="C311" s="281">
        <v>178</v>
      </c>
      <c r="D311" s="116">
        <f t="shared" si="74"/>
        <v>0.56497175141243527</v>
      </c>
      <c r="E311" s="281">
        <v>173</v>
      </c>
      <c r="F311" s="116">
        <f t="shared" si="73"/>
        <v>1.7647058823529349</v>
      </c>
    </row>
    <row r="312" spans="1:6">
      <c r="A312" s="6" t="s">
        <v>6</v>
      </c>
      <c r="B312" s="16"/>
      <c r="C312" s="281">
        <v>186</v>
      </c>
      <c r="D312" s="116">
        <f t="shared" si="74"/>
        <v>5.6818181818181879</v>
      </c>
      <c r="E312" s="281">
        <v>182</v>
      </c>
      <c r="F312" s="116">
        <f t="shared" si="73"/>
        <v>8.9820359281437057</v>
      </c>
    </row>
    <row r="313" spans="1:6">
      <c r="A313" s="6" t="s">
        <v>7</v>
      </c>
      <c r="B313" s="16"/>
      <c r="C313" s="281">
        <v>188</v>
      </c>
      <c r="D313" s="116">
        <f t="shared" si="74"/>
        <v>6.8181818181818121</v>
      </c>
      <c r="E313" s="281">
        <v>184</v>
      </c>
      <c r="F313" s="116">
        <f t="shared" si="73"/>
        <v>9.5238095238095344</v>
      </c>
    </row>
    <row r="314" spans="1:6">
      <c r="A314" s="6" t="s">
        <v>10</v>
      </c>
      <c r="B314" s="16"/>
      <c r="C314" s="281">
        <v>181</v>
      </c>
      <c r="D314" s="116">
        <f t="shared" si="74"/>
        <v>5.8479532163742798</v>
      </c>
      <c r="E314" s="281">
        <v>179</v>
      </c>
      <c r="F314" s="116">
        <f t="shared" si="73"/>
        <v>7.8313253012048278</v>
      </c>
    </row>
    <row r="315" spans="1:6">
      <c r="A315" s="6" t="s">
        <v>8</v>
      </c>
      <c r="B315" s="16"/>
      <c r="C315" s="281">
        <v>179</v>
      </c>
      <c r="D315" s="116">
        <f t="shared" si="74"/>
        <v>4.0697674418604723</v>
      </c>
      <c r="E315" s="281">
        <v>174</v>
      </c>
      <c r="F315" s="116">
        <f t="shared" si="73"/>
        <v>4.1916167664670656</v>
      </c>
    </row>
    <row r="316" spans="1:6">
      <c r="A316" s="6" t="s">
        <v>9</v>
      </c>
      <c r="B316" s="16"/>
      <c r="C316" s="281">
        <v>181</v>
      </c>
      <c r="D316" s="116">
        <f t="shared" si="74"/>
        <v>4.6242774566473965</v>
      </c>
      <c r="E316" s="281">
        <v>174</v>
      </c>
      <c r="F316" s="116">
        <f t="shared" si="73"/>
        <v>4.1916167664670656</v>
      </c>
    </row>
    <row r="317" spans="1:6" ht="15" customHeight="1">
      <c r="A317" s="6" t="s">
        <v>1300</v>
      </c>
      <c r="B317" s="16"/>
      <c r="C317" s="281">
        <v>183</v>
      </c>
      <c r="D317" s="116">
        <f t="shared" si="74"/>
        <v>5.7803468208092568</v>
      </c>
      <c r="E317" s="281">
        <v>174</v>
      </c>
      <c r="F317" s="116">
        <f t="shared" ref="F317:F324" si="75">(E317/E305-1)*100</f>
        <v>4.1916167664670656</v>
      </c>
    </row>
    <row r="318" spans="1:6" ht="11" customHeight="1">
      <c r="A318" s="6" t="s">
        <v>481</v>
      </c>
      <c r="B318" s="16"/>
      <c r="C318" s="281">
        <v>179</v>
      </c>
      <c r="D318" s="116">
        <f t="shared" si="74"/>
        <v>4.0697674418604723</v>
      </c>
      <c r="E318" s="281">
        <v>174</v>
      </c>
      <c r="F318" s="116">
        <f t="shared" si="75"/>
        <v>4.8192771084337283</v>
      </c>
    </row>
    <row r="319" spans="1:6" ht="11" customHeight="1">
      <c r="A319" s="6" t="s">
        <v>1321</v>
      </c>
      <c r="B319" s="16"/>
      <c r="C319" s="281">
        <v>178</v>
      </c>
      <c r="D319" s="116">
        <f t="shared" si="74"/>
        <v>3.488372093023262</v>
      </c>
      <c r="E319" s="281">
        <v>174</v>
      </c>
      <c r="F319" s="116">
        <f t="shared" si="75"/>
        <v>4.8192771084337283</v>
      </c>
    </row>
    <row r="320" spans="1:6" ht="11" customHeight="1">
      <c r="A320" s="6" t="s">
        <v>1330</v>
      </c>
      <c r="B320" s="16"/>
      <c r="C320" s="281">
        <v>180</v>
      </c>
      <c r="D320" s="116">
        <f t="shared" ref="D320:D325" si="76">(C320/C308-1)*100</f>
        <v>3.4482758620689724</v>
      </c>
      <c r="E320" s="281">
        <v>175</v>
      </c>
      <c r="F320" s="116">
        <f t="shared" si="75"/>
        <v>4.7904191616766401</v>
      </c>
    </row>
    <row r="321" spans="1:6" ht="11" customHeight="1">
      <c r="A321" s="6" t="s">
        <v>3</v>
      </c>
      <c r="B321" s="16"/>
      <c r="C321" s="281">
        <v>180</v>
      </c>
      <c r="D321" s="116">
        <f t="shared" si="76"/>
        <v>3.4482758620689724</v>
      </c>
      <c r="E321" s="281">
        <v>174</v>
      </c>
      <c r="F321" s="116">
        <f t="shared" si="75"/>
        <v>4.1916167664670656</v>
      </c>
    </row>
    <row r="322" spans="1:6" ht="11" customHeight="1">
      <c r="A322" s="6" t="s">
        <v>1343</v>
      </c>
      <c r="B322" s="16"/>
      <c r="C322" s="281">
        <v>180</v>
      </c>
      <c r="D322" s="116">
        <f t="shared" si="76"/>
        <v>4.6511627906976827</v>
      </c>
      <c r="E322" s="281">
        <v>175</v>
      </c>
      <c r="F322" s="116">
        <f t="shared" si="75"/>
        <v>3.5502958579881616</v>
      </c>
    </row>
    <row r="323" spans="1:6" ht="11" customHeight="1">
      <c r="A323" s="6" t="s">
        <v>1351</v>
      </c>
      <c r="B323" s="16"/>
      <c r="C323" s="281">
        <v>180</v>
      </c>
      <c r="D323" s="116">
        <f t="shared" si="76"/>
        <v>1.1235955056179803</v>
      </c>
      <c r="E323" s="281">
        <v>176</v>
      </c>
      <c r="F323" s="116">
        <f t="shared" si="75"/>
        <v>1.7341040462427681</v>
      </c>
    </row>
    <row r="324" spans="1:6" ht="11" customHeight="1">
      <c r="A324" s="6" t="s">
        <v>1357</v>
      </c>
      <c r="B324" s="16"/>
      <c r="C324" s="281">
        <v>177</v>
      </c>
      <c r="D324" s="116">
        <f t="shared" si="76"/>
        <v>-4.8387096774193505</v>
      </c>
      <c r="E324" s="281">
        <v>174</v>
      </c>
      <c r="F324" s="116">
        <f t="shared" si="75"/>
        <v>-4.3956043956043906</v>
      </c>
    </row>
    <row r="325" spans="1:6" ht="11" customHeight="1">
      <c r="A325" s="6" t="s">
        <v>1364</v>
      </c>
      <c r="B325" s="16"/>
      <c r="C325" s="281">
        <v>178</v>
      </c>
      <c r="D325" s="116">
        <f t="shared" si="76"/>
        <v>-5.3191489361702153</v>
      </c>
      <c r="E325" s="281">
        <v>174</v>
      </c>
      <c r="F325" s="116">
        <f>(E325/E313-1)*100</f>
        <v>-5.4347826086956541</v>
      </c>
    </row>
    <row r="326" spans="1:6" ht="11" customHeight="1">
      <c r="A326" s="6" t="s">
        <v>10</v>
      </c>
      <c r="B326" s="16"/>
      <c r="C326" s="281">
        <v>180</v>
      </c>
      <c r="D326" s="116">
        <f>(C326/C314-1)*100</f>
        <v>-0.55248618784530246</v>
      </c>
      <c r="E326" s="281">
        <v>175</v>
      </c>
      <c r="F326" s="116">
        <f>(E326/E314-1)*100</f>
        <v>-2.2346368715083775</v>
      </c>
    </row>
    <row r="327" spans="1:6" ht="11" customHeight="1">
      <c r="A327" s="6" t="s">
        <v>8</v>
      </c>
      <c r="B327" s="16"/>
      <c r="C327" s="281">
        <v>179</v>
      </c>
      <c r="D327" s="116">
        <f>(C327/C315-1)*100</f>
        <v>0</v>
      </c>
      <c r="E327" s="281">
        <v>175</v>
      </c>
      <c r="F327" s="116">
        <f>(E327/E315-1)*100</f>
        <v>0.57471264367816577</v>
      </c>
    </row>
    <row r="328" spans="1:6" ht="11" customHeight="1">
      <c r="A328" s="6" t="s">
        <v>9</v>
      </c>
      <c r="B328" s="16"/>
      <c r="C328" s="281">
        <v>179</v>
      </c>
      <c r="D328" s="116">
        <f>(C328/C316-1)*100</f>
        <v>-1.1049723756906049</v>
      </c>
      <c r="E328" s="281">
        <v>175</v>
      </c>
      <c r="F328" s="116">
        <f>(E328/E316-1)*100</f>
        <v>0.57471264367816577</v>
      </c>
    </row>
    <row r="329" spans="1:6">
      <c r="A329" s="57"/>
      <c r="B329" s="17"/>
      <c r="C329" s="282"/>
      <c r="D329" s="142"/>
      <c r="E329" s="282"/>
      <c r="F329" s="142"/>
    </row>
    <row r="330" spans="1:6">
      <c r="A330" s="20" t="s">
        <v>346</v>
      </c>
      <c r="B330" s="20"/>
      <c r="C330" s="20"/>
      <c r="D330" s="20"/>
      <c r="E330" s="20"/>
      <c r="F330" s="20"/>
    </row>
    <row r="331" spans="1:6">
      <c r="A331" s="19" t="s">
        <v>347</v>
      </c>
      <c r="B331" s="20"/>
      <c r="C331" s="20"/>
      <c r="D331" s="20"/>
      <c r="E331" s="20"/>
      <c r="F331" s="20"/>
    </row>
    <row r="332" spans="1:6">
      <c r="A332" s="19" t="s">
        <v>348</v>
      </c>
      <c r="B332" s="19"/>
      <c r="C332" s="19"/>
      <c r="D332" s="19"/>
      <c r="E332" s="19"/>
      <c r="F332" s="19"/>
    </row>
    <row r="333" spans="1:6">
      <c r="A333" s="19" t="s">
        <v>349</v>
      </c>
      <c r="B333" s="19"/>
      <c r="C333" s="19"/>
      <c r="D333" s="19"/>
      <c r="E333" s="19"/>
      <c r="F333" s="19"/>
    </row>
    <row r="334" spans="1:6">
      <c r="A334" s="20" t="s">
        <v>350</v>
      </c>
      <c r="B334" s="19"/>
      <c r="C334" s="19"/>
      <c r="D334" s="19"/>
      <c r="E334" s="19"/>
      <c r="F334" s="19"/>
    </row>
    <row r="335" spans="1:6">
      <c r="A335" s="19" t="s">
        <v>351</v>
      </c>
      <c r="B335" s="19"/>
      <c r="C335" s="19"/>
      <c r="D335" s="19"/>
      <c r="E335" s="19"/>
      <c r="F335" s="19"/>
    </row>
  </sheetData>
  <mergeCells count="4">
    <mergeCell ref="C4:C5"/>
    <mergeCell ref="E4:E5"/>
    <mergeCell ref="A1:F1"/>
    <mergeCell ref="A4:B5"/>
  </mergeCells>
  <phoneticPr fontId="5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F97"/>
  <sheetViews>
    <sheetView showGridLines="0" zoomScaleNormal="100" workbookViewId="0">
      <pane ySplit="5" topLeftCell="A72" activePane="bottomLeft" state="frozen"/>
      <selection activeCell="Q287" sqref="Q287"/>
      <selection pane="bottomLeft" activeCell="A86" sqref="A86"/>
    </sheetView>
  </sheetViews>
  <sheetFormatPr defaultColWidth="6.6328125" defaultRowHeight="11"/>
  <cols>
    <col min="1" max="1" width="10.1796875" style="3" customWidth="1"/>
    <col min="2" max="2" width="2.08984375" style="3" customWidth="1"/>
    <col min="3" max="6" width="9.08984375" style="3" customWidth="1"/>
    <col min="7" max="16384" width="6.6328125" style="3"/>
  </cols>
  <sheetData>
    <row r="1" spans="1:6" ht="25.5" customHeight="1">
      <c r="A1" s="374" t="s">
        <v>105</v>
      </c>
      <c r="B1" s="374"/>
      <c r="C1" s="374"/>
      <c r="D1" s="374"/>
      <c r="E1" s="374"/>
      <c r="F1" s="374"/>
    </row>
    <row r="2" spans="1:6" s="1" customFormat="1" ht="30.75" customHeight="1">
      <c r="A2" s="11" t="s">
        <v>51</v>
      </c>
      <c r="B2" s="4"/>
      <c r="C2" s="4"/>
      <c r="D2" s="4"/>
      <c r="E2" s="4"/>
      <c r="F2" s="4"/>
    </row>
    <row r="3" spans="1:6" s="1" customFormat="1" ht="12.75" customHeight="1"/>
    <row r="4" spans="1:6" ht="15" customHeight="1">
      <c r="A4" s="378" t="s">
        <v>43</v>
      </c>
      <c r="B4" s="379"/>
      <c r="C4" s="408" t="s">
        <v>52</v>
      </c>
      <c r="D4" s="409"/>
      <c r="E4" s="410"/>
      <c r="F4" s="402" t="s">
        <v>55</v>
      </c>
    </row>
    <row r="5" spans="1:6" ht="15" customHeight="1">
      <c r="A5" s="382"/>
      <c r="B5" s="383"/>
      <c r="C5" s="22" t="s">
        <v>53</v>
      </c>
      <c r="D5" s="24" t="s">
        <v>36</v>
      </c>
      <c r="E5" s="25" t="s">
        <v>54</v>
      </c>
      <c r="F5" s="403"/>
    </row>
    <row r="6" spans="1:6" ht="5.25" customHeight="1">
      <c r="A6" s="9"/>
      <c r="B6" s="15"/>
      <c r="C6" s="10"/>
      <c r="D6" s="10"/>
      <c r="E6" s="10"/>
      <c r="F6" s="10"/>
    </row>
    <row r="7" spans="1:6" ht="15" customHeight="1">
      <c r="A7" s="10" t="s">
        <v>25</v>
      </c>
      <c r="B7" s="15"/>
      <c r="C7" s="31">
        <v>98.5</v>
      </c>
      <c r="D7" s="31">
        <v>97.5</v>
      </c>
      <c r="E7" s="31">
        <v>98.1</v>
      </c>
      <c r="F7" s="31">
        <v>94.9</v>
      </c>
    </row>
    <row r="8" spans="1:6" ht="15" customHeight="1">
      <c r="A8" s="10" t="s">
        <v>26</v>
      </c>
      <c r="B8" s="15"/>
      <c r="C8" s="31">
        <v>98.1</v>
      </c>
      <c r="D8" s="31">
        <v>97.4</v>
      </c>
      <c r="E8" s="31">
        <v>98.1</v>
      </c>
      <c r="F8" s="31">
        <v>96.1</v>
      </c>
    </row>
    <row r="9" spans="1:6" ht="15" customHeight="1">
      <c r="A9" s="10" t="s">
        <v>90</v>
      </c>
      <c r="B9" s="15"/>
      <c r="C9" s="31">
        <v>96.9</v>
      </c>
      <c r="D9" s="31">
        <v>96.5</v>
      </c>
      <c r="E9" s="31">
        <v>97.8</v>
      </c>
      <c r="F9" s="31">
        <v>97.7</v>
      </c>
    </row>
    <row r="10" spans="1:6" ht="15" customHeight="1">
      <c r="A10" s="10" t="s">
        <v>97</v>
      </c>
      <c r="B10" s="15"/>
      <c r="C10" s="31">
        <f>AVERAGE(C60:C71)</f>
        <v>100.14999999999999</v>
      </c>
      <c r="D10" s="31">
        <f>AVERAGE(D60:D71)</f>
        <v>100.06666666666666</v>
      </c>
      <c r="E10" s="31">
        <f>AVERAGE(E60:E71)</f>
        <v>100.25833333333333</v>
      </c>
      <c r="F10" s="31">
        <f>AVERAGE(F60:F71)</f>
        <v>100.67500000000001</v>
      </c>
    </row>
    <row r="11" spans="1:6" ht="15" customHeight="1">
      <c r="A11" s="10" t="s">
        <v>170</v>
      </c>
      <c r="B11" s="15"/>
      <c r="C11" s="31">
        <f>AVERAGE(C72:C83)</f>
        <v>100.09166666666665</v>
      </c>
      <c r="D11" s="31">
        <f>AVERAGE(D72:D83)</f>
        <v>100.02499999999999</v>
      </c>
      <c r="E11" s="31">
        <f>AVERAGE(E72:E83)</f>
        <v>100.31666666666668</v>
      </c>
      <c r="F11" s="31">
        <f>AVERAGE(F72:F83)</f>
        <v>103.98333333333335</v>
      </c>
    </row>
    <row r="12" spans="1:6" s="1" customFormat="1" ht="20.149999999999999" customHeight="1">
      <c r="A12" s="6" t="s">
        <v>22</v>
      </c>
      <c r="B12" s="7"/>
      <c r="C12" s="28">
        <v>98.6</v>
      </c>
      <c r="D12" s="28">
        <v>98</v>
      </c>
      <c r="E12" s="28">
        <v>98.4</v>
      </c>
      <c r="F12" s="28">
        <v>96.1</v>
      </c>
    </row>
    <row r="13" spans="1:6" s="1" customFormat="1" ht="12.65" customHeight="1">
      <c r="A13" s="6" t="s">
        <v>0</v>
      </c>
      <c r="B13" s="7"/>
      <c r="C13" s="28">
        <v>98</v>
      </c>
      <c r="D13" s="28">
        <v>97.3</v>
      </c>
      <c r="E13" s="28">
        <v>97.9</v>
      </c>
      <c r="F13" s="28">
        <v>96.2</v>
      </c>
    </row>
    <row r="14" spans="1:6" s="1" customFormat="1" ht="12.65" customHeight="1">
      <c r="A14" s="6" t="s">
        <v>1</v>
      </c>
      <c r="B14" s="7"/>
      <c r="C14" s="29">
        <v>98</v>
      </c>
      <c r="D14" s="28">
        <v>97.4</v>
      </c>
      <c r="E14" s="29">
        <v>98.1</v>
      </c>
      <c r="F14" s="28">
        <v>96.1</v>
      </c>
    </row>
    <row r="15" spans="1:6" s="1" customFormat="1" ht="12.65" customHeight="1">
      <c r="A15" s="6" t="s">
        <v>2</v>
      </c>
      <c r="B15" s="7"/>
      <c r="C15" s="28">
        <v>98.5</v>
      </c>
      <c r="D15" s="28">
        <v>97.8</v>
      </c>
      <c r="E15" s="28">
        <v>98.4</v>
      </c>
      <c r="F15" s="28">
        <v>96</v>
      </c>
    </row>
    <row r="16" spans="1:6" s="1" customFormat="1" ht="12.65" customHeight="1">
      <c r="A16" s="6" t="s">
        <v>3</v>
      </c>
      <c r="B16" s="7"/>
      <c r="C16" s="28">
        <v>99</v>
      </c>
      <c r="D16" s="28">
        <v>97.8</v>
      </c>
      <c r="E16" s="28">
        <v>98.7</v>
      </c>
      <c r="F16" s="28">
        <v>95.9</v>
      </c>
    </row>
    <row r="17" spans="1:6" s="1" customFormat="1" ht="12.65" customHeight="1">
      <c r="A17" s="6" t="s">
        <v>4</v>
      </c>
      <c r="B17" s="7"/>
      <c r="C17" s="28">
        <v>99</v>
      </c>
      <c r="D17" s="28">
        <v>97.8</v>
      </c>
      <c r="E17" s="28">
        <v>98.6</v>
      </c>
      <c r="F17" s="28">
        <v>95.8</v>
      </c>
    </row>
    <row r="18" spans="1:6" s="1" customFormat="1" ht="12.65" customHeight="1">
      <c r="A18" s="6" t="s">
        <v>5</v>
      </c>
      <c r="B18" s="7"/>
      <c r="C18" s="29">
        <v>98.6</v>
      </c>
      <c r="D18" s="28">
        <v>97.3</v>
      </c>
      <c r="E18" s="29">
        <v>98.2</v>
      </c>
      <c r="F18" s="28">
        <v>95.8</v>
      </c>
    </row>
    <row r="19" spans="1:6" s="1" customFormat="1" ht="12.65" customHeight="1">
      <c r="A19" s="6" t="s">
        <v>6</v>
      </c>
      <c r="B19" s="7"/>
      <c r="C19" s="28">
        <v>99.2</v>
      </c>
      <c r="D19" s="28">
        <v>97.9</v>
      </c>
      <c r="E19" s="28">
        <v>98.5</v>
      </c>
      <c r="F19" s="28">
        <v>95.6</v>
      </c>
    </row>
    <row r="20" spans="1:6" s="1" customFormat="1" ht="12.65" customHeight="1">
      <c r="A20" s="6" t="s">
        <v>7</v>
      </c>
      <c r="B20" s="7"/>
      <c r="C20" s="28">
        <v>98.9</v>
      </c>
      <c r="D20" s="28">
        <v>97.7</v>
      </c>
      <c r="E20" s="28">
        <v>98.5</v>
      </c>
      <c r="F20" s="28">
        <v>95.5</v>
      </c>
    </row>
    <row r="21" spans="1:6" s="1" customFormat="1" ht="12.65" customHeight="1">
      <c r="A21" s="6" t="s">
        <v>11</v>
      </c>
      <c r="B21" s="8"/>
      <c r="C21" s="30">
        <v>98.7</v>
      </c>
      <c r="D21" s="30">
        <v>97.5</v>
      </c>
      <c r="E21" s="30">
        <v>98.3</v>
      </c>
      <c r="F21" s="30">
        <v>95.2</v>
      </c>
    </row>
    <row r="22" spans="1:6" s="1" customFormat="1" ht="12.65" customHeight="1">
      <c r="A22" s="6" t="s">
        <v>8</v>
      </c>
      <c r="B22" s="8"/>
      <c r="C22" s="30">
        <v>98.9</v>
      </c>
      <c r="D22" s="30">
        <v>97.7</v>
      </c>
      <c r="E22" s="30">
        <v>98.3</v>
      </c>
      <c r="F22" s="30">
        <v>95.3</v>
      </c>
    </row>
    <row r="23" spans="1:6" s="1" customFormat="1" ht="12.65" customHeight="1">
      <c r="A23" s="6" t="s">
        <v>9</v>
      </c>
      <c r="B23" s="8"/>
      <c r="C23" s="30">
        <v>98.7</v>
      </c>
      <c r="D23" s="30">
        <v>97.4</v>
      </c>
      <c r="E23" s="30">
        <v>98.3</v>
      </c>
      <c r="F23" s="30">
        <v>95.2</v>
      </c>
    </row>
    <row r="24" spans="1:6" s="1" customFormat="1" ht="20.149999999999999" customHeight="1">
      <c r="A24" s="6" t="s">
        <v>23</v>
      </c>
      <c r="B24" s="8"/>
      <c r="C24" s="28">
        <v>98.2</v>
      </c>
      <c r="D24" s="28">
        <v>97.1</v>
      </c>
      <c r="E24" s="28">
        <v>98</v>
      </c>
      <c r="F24" s="28">
        <v>95.1</v>
      </c>
    </row>
    <row r="25" spans="1:6" s="1" customFormat="1" ht="12.65" customHeight="1">
      <c r="A25" s="6" t="s">
        <v>0</v>
      </c>
      <c r="B25" s="8"/>
      <c r="C25" s="28">
        <v>97.8</v>
      </c>
      <c r="D25" s="28">
        <v>96.7</v>
      </c>
      <c r="E25" s="28">
        <v>97.7</v>
      </c>
      <c r="F25" s="28">
        <v>95.3</v>
      </c>
    </row>
    <row r="26" spans="1:6" s="1" customFormat="1" ht="12.65" customHeight="1">
      <c r="A26" s="6" t="s">
        <v>1</v>
      </c>
      <c r="B26" s="8"/>
      <c r="C26" s="29">
        <v>98.1</v>
      </c>
      <c r="D26" s="28">
        <v>97</v>
      </c>
      <c r="E26" s="29">
        <v>98</v>
      </c>
      <c r="F26" s="28">
        <v>95.3</v>
      </c>
    </row>
    <row r="27" spans="1:6" s="1" customFormat="1" ht="12.65" customHeight="1">
      <c r="A27" s="6" t="s">
        <v>2</v>
      </c>
      <c r="B27" s="8"/>
      <c r="C27" s="28">
        <v>98.6</v>
      </c>
      <c r="D27" s="28">
        <v>97.6</v>
      </c>
      <c r="E27" s="28">
        <v>98.3</v>
      </c>
      <c r="F27" s="28">
        <v>95.1</v>
      </c>
    </row>
    <row r="28" spans="1:6" s="1" customFormat="1" ht="12.65" customHeight="1">
      <c r="A28" s="6" t="s">
        <v>3</v>
      </c>
      <c r="B28" s="8"/>
      <c r="C28" s="28">
        <v>98.9</v>
      </c>
      <c r="D28" s="28">
        <v>97.9</v>
      </c>
      <c r="E28" s="28">
        <v>98.5</v>
      </c>
      <c r="F28" s="28">
        <v>94.8</v>
      </c>
    </row>
    <row r="29" spans="1:6" s="1" customFormat="1" ht="12.65" customHeight="1">
      <c r="A29" s="6" t="s">
        <v>4</v>
      </c>
      <c r="B29" s="8"/>
      <c r="C29" s="28">
        <v>98.4</v>
      </c>
      <c r="D29" s="28">
        <v>97.5</v>
      </c>
      <c r="E29" s="28">
        <v>98.2</v>
      </c>
      <c r="F29" s="28">
        <v>94.7</v>
      </c>
    </row>
    <row r="30" spans="1:6" s="1" customFormat="1" ht="12.65" customHeight="1">
      <c r="A30" s="6" t="s">
        <v>5</v>
      </c>
      <c r="B30" s="8"/>
      <c r="C30" s="29">
        <v>98.1</v>
      </c>
      <c r="D30" s="28">
        <v>97.3</v>
      </c>
      <c r="E30" s="29">
        <v>98</v>
      </c>
      <c r="F30" s="28">
        <v>94.9</v>
      </c>
    </row>
    <row r="31" spans="1:6" s="1" customFormat="1" ht="12.65" customHeight="1">
      <c r="A31" s="6" t="s">
        <v>6</v>
      </c>
      <c r="B31" s="8"/>
      <c r="C31" s="28">
        <v>98.7</v>
      </c>
      <c r="D31" s="28">
        <v>97.6</v>
      </c>
      <c r="E31" s="28">
        <v>98.2</v>
      </c>
      <c r="F31" s="28">
        <v>94.9</v>
      </c>
    </row>
    <row r="32" spans="1:6" s="1" customFormat="1" ht="12.65" customHeight="1">
      <c r="A32" s="6" t="s">
        <v>7</v>
      </c>
      <c r="B32" s="8"/>
      <c r="C32" s="28">
        <v>99.2</v>
      </c>
      <c r="D32" s="28">
        <v>98.1</v>
      </c>
      <c r="E32" s="28">
        <v>98.3</v>
      </c>
      <c r="F32" s="28">
        <v>95</v>
      </c>
    </row>
    <row r="33" spans="1:6" s="1" customFormat="1" ht="12.65" customHeight="1">
      <c r="A33" s="6" t="s">
        <v>10</v>
      </c>
      <c r="B33" s="8"/>
      <c r="C33" s="30">
        <v>99</v>
      </c>
      <c r="D33" s="30">
        <v>97.9</v>
      </c>
      <c r="E33" s="30">
        <v>98.3</v>
      </c>
      <c r="F33" s="30">
        <v>94.7</v>
      </c>
    </row>
    <row r="34" spans="1:6" s="1" customFormat="1" ht="12.65" customHeight="1">
      <c r="A34" s="6" t="s">
        <v>8</v>
      </c>
      <c r="B34" s="8"/>
      <c r="C34" s="30">
        <v>98.5</v>
      </c>
      <c r="D34" s="30">
        <v>97.3</v>
      </c>
      <c r="E34" s="30">
        <v>97.8</v>
      </c>
      <c r="F34" s="30">
        <v>94.8</v>
      </c>
    </row>
    <row r="35" spans="1:6" s="1" customFormat="1" ht="12.65" customHeight="1">
      <c r="A35" s="6" t="s">
        <v>9</v>
      </c>
      <c r="B35" s="8"/>
      <c r="C35" s="30">
        <v>98.3</v>
      </c>
      <c r="D35" s="30">
        <v>97.4</v>
      </c>
      <c r="E35" s="30">
        <v>97.9</v>
      </c>
      <c r="F35" s="30">
        <v>95</v>
      </c>
    </row>
    <row r="36" spans="1:6" s="1" customFormat="1" ht="20.149999999999999" customHeight="1">
      <c r="A36" s="6" t="s">
        <v>24</v>
      </c>
      <c r="B36" s="8"/>
      <c r="C36" s="28">
        <v>97.8</v>
      </c>
      <c r="D36" s="28">
        <v>96.9</v>
      </c>
      <c r="E36" s="28">
        <v>97.7</v>
      </c>
      <c r="F36" s="28">
        <v>95.1</v>
      </c>
    </row>
    <row r="37" spans="1:6" s="1" customFormat="1" ht="12.65" customHeight="1">
      <c r="A37" s="6" t="s">
        <v>0</v>
      </c>
      <c r="B37" s="8"/>
      <c r="C37" s="28">
        <v>97.8</v>
      </c>
      <c r="D37" s="28">
        <v>97.1</v>
      </c>
      <c r="E37" s="28">
        <v>97.7</v>
      </c>
      <c r="F37" s="28">
        <v>95.3</v>
      </c>
    </row>
    <row r="38" spans="1:6" s="1" customFormat="1" ht="12.65" customHeight="1">
      <c r="A38" s="6" t="s">
        <v>1</v>
      </c>
      <c r="B38" s="8"/>
      <c r="C38" s="29">
        <v>97.8</v>
      </c>
      <c r="D38" s="28">
        <v>97</v>
      </c>
      <c r="E38" s="29">
        <v>97.9</v>
      </c>
      <c r="F38" s="28">
        <v>95.5</v>
      </c>
    </row>
    <row r="39" spans="1:6" s="1" customFormat="1" ht="12.65" customHeight="1">
      <c r="A39" s="6" t="s">
        <v>2</v>
      </c>
      <c r="B39" s="8"/>
      <c r="C39" s="28">
        <v>98.3</v>
      </c>
      <c r="D39" s="28">
        <v>97.1</v>
      </c>
      <c r="E39" s="28">
        <v>97.9</v>
      </c>
      <c r="F39" s="28">
        <v>95.7</v>
      </c>
    </row>
    <row r="40" spans="1:6" s="1" customFormat="1" ht="12.65" customHeight="1">
      <c r="A40" s="6" t="s">
        <v>3</v>
      </c>
      <c r="B40" s="8"/>
      <c r="C40" s="28">
        <v>98</v>
      </c>
      <c r="D40" s="28">
        <v>97.2</v>
      </c>
      <c r="E40" s="28">
        <v>98</v>
      </c>
      <c r="F40" s="28">
        <v>95.7</v>
      </c>
    </row>
    <row r="41" spans="1:6" s="1" customFormat="1" ht="12.65" customHeight="1">
      <c r="A41" s="6" t="s">
        <v>4</v>
      </c>
      <c r="B41" s="8"/>
      <c r="C41" s="28">
        <v>98.1</v>
      </c>
      <c r="D41" s="28">
        <v>97.3</v>
      </c>
      <c r="E41" s="28">
        <v>98.2</v>
      </c>
      <c r="F41" s="28">
        <v>96</v>
      </c>
    </row>
    <row r="42" spans="1:6" s="1" customFormat="1" ht="12.65" customHeight="1">
      <c r="A42" s="6" t="s">
        <v>5</v>
      </c>
      <c r="B42" s="8"/>
      <c r="C42" s="29">
        <v>97.7</v>
      </c>
      <c r="D42" s="28">
        <v>97.2</v>
      </c>
      <c r="E42" s="29">
        <v>97.9</v>
      </c>
      <c r="F42" s="28">
        <v>96.4</v>
      </c>
    </row>
    <row r="43" spans="1:6" s="1" customFormat="1" ht="12.65" customHeight="1">
      <c r="A43" s="6" t="s">
        <v>6</v>
      </c>
      <c r="B43" s="8"/>
      <c r="C43" s="28">
        <v>97.7</v>
      </c>
      <c r="D43" s="28">
        <v>97.2</v>
      </c>
      <c r="E43" s="28">
        <v>98</v>
      </c>
      <c r="F43" s="28">
        <v>96.5</v>
      </c>
    </row>
    <row r="44" spans="1:6" s="1" customFormat="1" ht="12.65" customHeight="1">
      <c r="A44" s="6" t="s">
        <v>7</v>
      </c>
      <c r="B44" s="8"/>
      <c r="C44" s="28">
        <v>98.3</v>
      </c>
      <c r="D44" s="28">
        <v>97.8</v>
      </c>
      <c r="E44" s="28">
        <v>98.3</v>
      </c>
      <c r="F44" s="28">
        <v>96.6</v>
      </c>
    </row>
    <row r="45" spans="1:6" s="1" customFormat="1" ht="12.65" customHeight="1">
      <c r="A45" s="6" t="s">
        <v>10</v>
      </c>
      <c r="B45" s="8"/>
      <c r="C45" s="30">
        <v>98.9</v>
      </c>
      <c r="D45" s="30">
        <v>98.3</v>
      </c>
      <c r="E45" s="30">
        <v>98.8</v>
      </c>
      <c r="F45" s="30">
        <v>96.6</v>
      </c>
    </row>
    <row r="46" spans="1:6" s="1" customFormat="1" ht="12.65" customHeight="1">
      <c r="A46" s="6" t="s">
        <v>8</v>
      </c>
      <c r="B46" s="8"/>
      <c r="C46" s="30">
        <v>98.8</v>
      </c>
      <c r="D46" s="30">
        <v>98.3</v>
      </c>
      <c r="E46" s="30">
        <v>98.6</v>
      </c>
      <c r="F46" s="30">
        <v>96.7</v>
      </c>
    </row>
    <row r="47" spans="1:6" s="1" customFormat="1" ht="13.5" customHeight="1">
      <c r="A47" s="6" t="s">
        <v>9</v>
      </c>
      <c r="B47" s="8"/>
      <c r="C47" s="30">
        <v>97.8</v>
      </c>
      <c r="D47" s="30">
        <v>97.5</v>
      </c>
      <c r="E47" s="30">
        <v>98.1</v>
      </c>
      <c r="F47" s="30">
        <v>96.6</v>
      </c>
    </row>
    <row r="48" spans="1:6" s="1" customFormat="1" ht="20.149999999999999" customHeight="1">
      <c r="A48" s="6" t="s">
        <v>94</v>
      </c>
      <c r="B48" s="7"/>
      <c r="C48" s="28">
        <v>96.7</v>
      </c>
      <c r="D48" s="28">
        <v>96.6</v>
      </c>
      <c r="E48" s="28">
        <v>97.6</v>
      </c>
      <c r="F48" s="28">
        <v>96.4</v>
      </c>
    </row>
    <row r="49" spans="1:6" s="1" customFormat="1" ht="12.65" customHeight="1">
      <c r="A49" s="6" t="s">
        <v>0</v>
      </c>
      <c r="B49" s="7"/>
      <c r="C49" s="29">
        <v>96.6</v>
      </c>
      <c r="D49" s="28">
        <v>96.6</v>
      </c>
      <c r="E49" s="29">
        <v>97.4</v>
      </c>
      <c r="F49" s="28">
        <v>96.5</v>
      </c>
    </row>
    <row r="50" spans="1:6" s="1" customFormat="1" ht="12.65" customHeight="1">
      <c r="A50" s="6" t="s">
        <v>1</v>
      </c>
      <c r="B50" s="7"/>
      <c r="C50" s="28">
        <v>96.9</v>
      </c>
      <c r="D50" s="28">
        <v>96.8</v>
      </c>
      <c r="E50" s="28">
        <v>97.7</v>
      </c>
      <c r="F50" s="28">
        <v>96.8</v>
      </c>
    </row>
    <row r="51" spans="1:6" s="1" customFormat="1" ht="12.65" customHeight="1">
      <c r="A51" s="6" t="s">
        <v>2</v>
      </c>
      <c r="B51" s="7"/>
      <c r="C51" s="29">
        <v>97.3</v>
      </c>
      <c r="D51" s="28">
        <v>96.8</v>
      </c>
      <c r="E51" s="29">
        <v>97.9</v>
      </c>
      <c r="F51" s="28">
        <v>97.5</v>
      </c>
    </row>
    <row r="52" spans="1:6" s="1" customFormat="1" ht="12.65" customHeight="1">
      <c r="A52" s="6" t="s">
        <v>3</v>
      </c>
      <c r="B52" s="7"/>
      <c r="C52" s="28">
        <v>97.2</v>
      </c>
      <c r="D52" s="28">
        <v>96.8</v>
      </c>
      <c r="E52" s="28">
        <v>98.2</v>
      </c>
      <c r="F52" s="28">
        <v>97.4</v>
      </c>
    </row>
    <row r="53" spans="1:6" s="1" customFormat="1" ht="12.65" customHeight="1">
      <c r="A53" s="6" t="s">
        <v>4</v>
      </c>
      <c r="B53" s="7"/>
      <c r="C53" s="30">
        <v>96.6</v>
      </c>
      <c r="D53" s="30">
        <v>96.2</v>
      </c>
      <c r="E53" s="30">
        <v>97.7</v>
      </c>
      <c r="F53" s="30">
        <v>97.3</v>
      </c>
    </row>
    <row r="54" spans="1:6" s="1" customFormat="1" ht="12.65" customHeight="1">
      <c r="A54" s="6" t="s">
        <v>5</v>
      </c>
      <c r="B54" s="7"/>
      <c r="C54" s="28">
        <v>96.5</v>
      </c>
      <c r="D54" s="28">
        <v>96.2</v>
      </c>
      <c r="E54" s="28">
        <v>97.6</v>
      </c>
      <c r="F54" s="28">
        <v>98</v>
      </c>
    </row>
    <row r="55" spans="1:6" s="1" customFormat="1" ht="12.65" customHeight="1">
      <c r="A55" s="6" t="s">
        <v>6</v>
      </c>
      <c r="B55" s="7"/>
      <c r="C55" s="29">
        <v>96.6</v>
      </c>
      <c r="D55" s="28">
        <v>96.2</v>
      </c>
      <c r="E55" s="29">
        <v>97.7</v>
      </c>
      <c r="F55" s="28">
        <v>98.2</v>
      </c>
    </row>
    <row r="56" spans="1:6" s="1" customFormat="1" ht="12.65" customHeight="1">
      <c r="A56" s="6" t="s">
        <v>7</v>
      </c>
      <c r="B56" s="7"/>
      <c r="C56" s="28">
        <v>97.2</v>
      </c>
      <c r="D56" s="28">
        <v>96.7</v>
      </c>
      <c r="E56" s="28">
        <v>98</v>
      </c>
      <c r="F56" s="28">
        <v>98.4</v>
      </c>
    </row>
    <row r="57" spans="1:6" s="1" customFormat="1" ht="12.65" customHeight="1">
      <c r="A57" s="6" t="s">
        <v>45</v>
      </c>
      <c r="B57" s="8"/>
      <c r="C57" s="29">
        <v>97.4</v>
      </c>
      <c r="D57" s="28">
        <v>96.4</v>
      </c>
      <c r="E57" s="29">
        <v>98.1</v>
      </c>
      <c r="F57" s="28">
        <v>98.7</v>
      </c>
    </row>
    <row r="58" spans="1:6" s="1" customFormat="1" ht="12.65" customHeight="1">
      <c r="A58" s="6" t="s">
        <v>8</v>
      </c>
      <c r="B58" s="8"/>
      <c r="C58" s="28">
        <v>96.7</v>
      </c>
      <c r="D58" s="28">
        <v>96.4</v>
      </c>
      <c r="E58" s="28">
        <v>97.8</v>
      </c>
      <c r="F58" s="28">
        <v>98.7</v>
      </c>
    </row>
    <row r="59" spans="1:6" s="1" customFormat="1" ht="12.65" customHeight="1">
      <c r="A59" s="6" t="s">
        <v>9</v>
      </c>
      <c r="B59" s="8"/>
      <c r="C59" s="30">
        <v>97</v>
      </c>
      <c r="D59" s="30">
        <v>96.4</v>
      </c>
      <c r="E59" s="30">
        <v>98</v>
      </c>
      <c r="F59" s="30">
        <v>98.9</v>
      </c>
    </row>
    <row r="60" spans="1:6" s="1" customFormat="1" ht="20.149999999999999" customHeight="1">
      <c r="A60" s="6" t="s">
        <v>101</v>
      </c>
      <c r="B60" s="7"/>
      <c r="C60" s="28">
        <v>99.8</v>
      </c>
      <c r="D60" s="30">
        <v>99.8</v>
      </c>
      <c r="E60" s="30">
        <v>100</v>
      </c>
      <c r="F60" s="30">
        <v>99</v>
      </c>
    </row>
    <row r="61" spans="1:6" s="1" customFormat="1" ht="12.65" customHeight="1">
      <c r="A61" s="6" t="s">
        <v>0</v>
      </c>
      <c r="B61" s="7"/>
      <c r="C61" s="29">
        <v>99.2</v>
      </c>
      <c r="D61" s="30">
        <v>99.4</v>
      </c>
      <c r="E61" s="30">
        <v>99.7</v>
      </c>
      <c r="F61" s="30">
        <v>99.4</v>
      </c>
    </row>
    <row r="62" spans="1:6" s="1" customFormat="1" ht="12.65" customHeight="1">
      <c r="A62" s="6" t="s">
        <v>1</v>
      </c>
      <c r="B62" s="7"/>
      <c r="C62" s="28">
        <v>99.5</v>
      </c>
      <c r="D62" s="30">
        <v>99.6</v>
      </c>
      <c r="E62" s="30">
        <v>99.9</v>
      </c>
      <c r="F62" s="30">
        <v>99.4</v>
      </c>
    </row>
    <row r="63" spans="1:6" s="1" customFormat="1" ht="12.65" customHeight="1">
      <c r="A63" s="6" t="s">
        <v>2</v>
      </c>
      <c r="B63" s="7"/>
      <c r="C63" s="29">
        <v>99.8</v>
      </c>
      <c r="D63" s="30">
        <v>99.8</v>
      </c>
      <c r="E63" s="30">
        <v>100.1</v>
      </c>
      <c r="F63" s="30">
        <v>100</v>
      </c>
    </row>
    <row r="64" spans="1:6" s="1" customFormat="1" ht="12.65" customHeight="1">
      <c r="A64" s="6" t="s">
        <v>3</v>
      </c>
      <c r="B64" s="7"/>
      <c r="C64" s="28">
        <v>100.3</v>
      </c>
      <c r="D64" s="30">
        <v>100.2</v>
      </c>
      <c r="E64" s="30">
        <v>100.4</v>
      </c>
      <c r="F64" s="30">
        <v>100.6</v>
      </c>
    </row>
    <row r="65" spans="1:6" s="1" customFormat="1" ht="12.65" customHeight="1">
      <c r="A65" s="6" t="s">
        <v>4</v>
      </c>
      <c r="B65" s="7"/>
      <c r="C65" s="30">
        <v>100.4</v>
      </c>
      <c r="D65" s="30">
        <v>100.3</v>
      </c>
      <c r="E65" s="30">
        <v>100.4</v>
      </c>
      <c r="F65" s="30">
        <v>100.6</v>
      </c>
    </row>
    <row r="66" spans="1:6" s="1" customFormat="1" ht="12.65" customHeight="1">
      <c r="A66" s="6" t="s">
        <v>5</v>
      </c>
      <c r="B66" s="7"/>
      <c r="C66" s="28">
        <v>100.3</v>
      </c>
      <c r="D66" s="30">
        <v>100.2</v>
      </c>
      <c r="E66" s="30">
        <v>100.1</v>
      </c>
      <c r="F66" s="30">
        <v>101.4</v>
      </c>
    </row>
    <row r="67" spans="1:6" s="1" customFormat="1" ht="12.65" customHeight="1">
      <c r="A67" s="6" t="s">
        <v>6</v>
      </c>
      <c r="B67" s="7"/>
      <c r="C67" s="29">
        <v>101.2</v>
      </c>
      <c r="D67" s="30">
        <v>100.9</v>
      </c>
      <c r="E67" s="30">
        <v>100.8</v>
      </c>
      <c r="F67" s="30">
        <v>101.7</v>
      </c>
    </row>
    <row r="68" spans="1:6" s="1" customFormat="1" ht="12.65" customHeight="1">
      <c r="A68" s="6" t="s">
        <v>7</v>
      </c>
      <c r="B68" s="7"/>
      <c r="C68" s="28">
        <v>100.7</v>
      </c>
      <c r="D68" s="30">
        <v>100.5</v>
      </c>
      <c r="E68" s="30">
        <v>100.8</v>
      </c>
      <c r="F68" s="30">
        <v>101.9</v>
      </c>
    </row>
    <row r="69" spans="1:6" s="1" customFormat="1" ht="12.65" customHeight="1">
      <c r="A69" s="6" t="s">
        <v>45</v>
      </c>
      <c r="B69" s="8"/>
      <c r="C69" s="29">
        <v>100.5</v>
      </c>
      <c r="D69" s="30">
        <v>100.3</v>
      </c>
      <c r="E69" s="30">
        <v>100.6</v>
      </c>
      <c r="F69" s="30">
        <v>101.4</v>
      </c>
    </row>
    <row r="70" spans="1:6" s="1" customFormat="1" ht="12.65" customHeight="1">
      <c r="A70" s="6" t="s">
        <v>8</v>
      </c>
      <c r="B70" s="8"/>
      <c r="C70" s="28">
        <v>100</v>
      </c>
      <c r="D70" s="30">
        <v>99.9</v>
      </c>
      <c r="E70" s="30">
        <v>100.1</v>
      </c>
      <c r="F70" s="30">
        <v>101.3</v>
      </c>
    </row>
    <row r="71" spans="1:6" s="1" customFormat="1" ht="12.65" customHeight="1">
      <c r="A71" s="6" t="s">
        <v>9</v>
      </c>
      <c r="B71" s="8"/>
      <c r="C71" s="30">
        <v>100.1</v>
      </c>
      <c r="D71" s="30">
        <v>99.9</v>
      </c>
      <c r="E71" s="30">
        <v>100.2</v>
      </c>
      <c r="F71" s="30">
        <v>101.4</v>
      </c>
    </row>
    <row r="72" spans="1:6" s="1" customFormat="1" ht="20.149999999999999" customHeight="1">
      <c r="A72" s="6" t="s">
        <v>99</v>
      </c>
      <c r="B72" s="8"/>
      <c r="C72" s="28">
        <v>99.5</v>
      </c>
      <c r="D72" s="30">
        <v>99.5</v>
      </c>
      <c r="E72" s="30">
        <v>100</v>
      </c>
      <c r="F72" s="30">
        <v>102.5</v>
      </c>
    </row>
    <row r="73" spans="1:6" s="1" customFormat="1" ht="12.65" customHeight="1">
      <c r="A73" s="6" t="s">
        <v>0</v>
      </c>
      <c r="B73" s="74"/>
      <c r="C73" s="29">
        <v>99.1</v>
      </c>
      <c r="D73" s="30">
        <v>99.2</v>
      </c>
      <c r="E73" s="30">
        <v>99.5</v>
      </c>
      <c r="F73" s="30">
        <v>102.5</v>
      </c>
    </row>
    <row r="74" spans="1:6" s="1" customFormat="1" ht="12.65" customHeight="1">
      <c r="A74" s="6" t="s">
        <v>1</v>
      </c>
      <c r="B74" s="74"/>
      <c r="C74" s="28">
        <v>99.6</v>
      </c>
      <c r="D74" s="30">
        <v>99.6</v>
      </c>
      <c r="E74" s="30">
        <v>99.8</v>
      </c>
      <c r="F74" s="30">
        <v>102.7</v>
      </c>
    </row>
    <row r="75" spans="1:6" s="1" customFormat="1" ht="12.65" customHeight="1">
      <c r="A75" s="6" t="s">
        <v>2</v>
      </c>
      <c r="B75" s="74"/>
      <c r="C75" s="29">
        <v>99.7</v>
      </c>
      <c r="D75" s="30">
        <v>99.7</v>
      </c>
      <c r="E75" s="30">
        <v>100.1</v>
      </c>
      <c r="F75" s="30">
        <v>103.5</v>
      </c>
    </row>
    <row r="76" spans="1:6" s="1" customFormat="1" ht="12.65" customHeight="1">
      <c r="A76" s="6" t="s">
        <v>3</v>
      </c>
      <c r="B76" s="74"/>
      <c r="C76" s="28">
        <v>100.3</v>
      </c>
      <c r="D76" s="30">
        <v>100.2</v>
      </c>
      <c r="E76" s="30">
        <v>100.4</v>
      </c>
      <c r="F76" s="30">
        <v>103.8</v>
      </c>
    </row>
    <row r="77" spans="1:6" s="1" customFormat="1" ht="12.65" customHeight="1">
      <c r="A77" s="6" t="s">
        <v>4</v>
      </c>
      <c r="B77" s="8"/>
      <c r="C77" s="30">
        <v>100</v>
      </c>
      <c r="D77" s="30">
        <v>99.9</v>
      </c>
      <c r="E77" s="30">
        <v>100.2</v>
      </c>
      <c r="F77" s="30">
        <v>103.9</v>
      </c>
    </row>
    <row r="78" spans="1:6" s="1" customFormat="1" ht="12.65" customHeight="1">
      <c r="A78" s="6" t="s">
        <v>5</v>
      </c>
      <c r="B78" s="8"/>
      <c r="C78" s="28">
        <v>99.9</v>
      </c>
      <c r="D78" s="30">
        <v>99.8</v>
      </c>
      <c r="E78" s="30">
        <v>100.1</v>
      </c>
      <c r="F78" s="30">
        <v>104.6</v>
      </c>
    </row>
    <row r="79" spans="1:6" s="1" customFormat="1" ht="12.65" customHeight="1">
      <c r="A79" s="6" t="s">
        <v>6</v>
      </c>
      <c r="B79" s="8"/>
      <c r="C79" s="29">
        <v>100.4</v>
      </c>
      <c r="D79" s="30">
        <v>100.5</v>
      </c>
      <c r="E79" s="30">
        <v>100.6</v>
      </c>
      <c r="F79" s="30">
        <v>104.6</v>
      </c>
    </row>
    <row r="80" spans="1:6" s="1" customFormat="1" ht="12.65" customHeight="1">
      <c r="A80" s="6" t="s">
        <v>7</v>
      </c>
      <c r="B80" s="8"/>
      <c r="C80" s="28">
        <v>100.5</v>
      </c>
      <c r="D80" s="30">
        <v>100.3</v>
      </c>
      <c r="E80" s="30">
        <v>100.6</v>
      </c>
      <c r="F80" s="30">
        <v>104.5</v>
      </c>
    </row>
    <row r="81" spans="1:6" s="1" customFormat="1" ht="12.65" customHeight="1">
      <c r="A81" s="6" t="s">
        <v>10</v>
      </c>
      <c r="B81" s="8"/>
      <c r="C81" s="29">
        <v>100.8</v>
      </c>
      <c r="D81" s="30">
        <v>100.7</v>
      </c>
      <c r="E81" s="30">
        <v>100.9</v>
      </c>
      <c r="F81" s="30">
        <v>104.8</v>
      </c>
    </row>
    <row r="82" spans="1:6" s="1" customFormat="1" ht="12.65" customHeight="1">
      <c r="A82" s="6" t="s">
        <v>8</v>
      </c>
      <c r="B82" s="8"/>
      <c r="C82" s="28">
        <v>100.5</v>
      </c>
      <c r="D82" s="30">
        <v>100.4</v>
      </c>
      <c r="E82" s="30">
        <v>100.7</v>
      </c>
      <c r="F82" s="30">
        <v>105</v>
      </c>
    </row>
    <row r="83" spans="1:6" s="1" customFormat="1" ht="12.65" customHeight="1">
      <c r="A83" s="6" t="s">
        <v>9</v>
      </c>
      <c r="B83" s="8"/>
      <c r="C83" s="30">
        <v>100.8</v>
      </c>
      <c r="D83" s="30">
        <v>100.5</v>
      </c>
      <c r="E83" s="30">
        <v>100.9</v>
      </c>
      <c r="F83" s="30">
        <v>105.4</v>
      </c>
    </row>
    <row r="84" spans="1:6" s="1" customFormat="1" ht="19.5" customHeight="1">
      <c r="A84" s="6" t="s">
        <v>104</v>
      </c>
      <c r="B84" s="8"/>
      <c r="C84" s="30">
        <v>100.4</v>
      </c>
      <c r="D84" s="30">
        <v>100.1</v>
      </c>
      <c r="E84" s="30">
        <v>100.7</v>
      </c>
      <c r="F84" s="30">
        <v>105.6</v>
      </c>
    </row>
    <row r="85" spans="1:6" s="1" customFormat="1" ht="12.65" customHeight="1">
      <c r="A85" s="6" t="s">
        <v>0</v>
      </c>
      <c r="B85" s="74"/>
      <c r="C85" s="30">
        <v>100.5</v>
      </c>
      <c r="D85" s="30">
        <v>100.1</v>
      </c>
      <c r="E85" s="30">
        <v>100.5</v>
      </c>
      <c r="F85" s="30">
        <v>106</v>
      </c>
    </row>
    <row r="86" spans="1:6" s="1" customFormat="1" ht="12.65" customHeight="1">
      <c r="A86" s="6" t="s">
        <v>1</v>
      </c>
      <c r="B86" s="74"/>
      <c r="C86" s="30">
        <v>100.8</v>
      </c>
      <c r="D86" s="30">
        <v>100.5</v>
      </c>
      <c r="E86" s="30">
        <v>101</v>
      </c>
      <c r="F86" s="30">
        <v>106.7</v>
      </c>
    </row>
    <row r="87" spans="1:6" s="1" customFormat="1" ht="19.5" customHeight="1">
      <c r="A87" s="57"/>
      <c r="B87" s="94"/>
      <c r="C87" s="406" t="s">
        <v>179</v>
      </c>
      <c r="D87" s="407"/>
      <c r="E87" s="407"/>
      <c r="F87" s="407"/>
    </row>
    <row r="88" spans="1:6" ht="43.5" customHeight="1">
      <c r="A88" s="404" t="s">
        <v>181</v>
      </c>
      <c r="B88" s="405"/>
      <c r="C88" s="405"/>
      <c r="D88" s="405"/>
      <c r="E88" s="405"/>
      <c r="F88" s="405"/>
    </row>
    <row r="89" spans="1:6" ht="12.75" customHeight="1">
      <c r="A89" s="19" t="s">
        <v>136</v>
      </c>
      <c r="B89" s="16"/>
      <c r="C89" s="16"/>
      <c r="D89" s="16"/>
      <c r="E89" s="16"/>
      <c r="F89" s="16"/>
    </row>
    <row r="90" spans="1:6" ht="12.75" customHeight="1">
      <c r="A90" s="19" t="s">
        <v>137</v>
      </c>
      <c r="B90" s="16"/>
      <c r="C90" s="16"/>
      <c r="D90" s="16"/>
      <c r="E90" s="16"/>
      <c r="F90" s="16"/>
    </row>
    <row r="91" spans="1:6" ht="12.75" customHeight="1">
      <c r="A91" s="19" t="s">
        <v>138</v>
      </c>
    </row>
    <row r="92" spans="1:6" ht="12.75" customHeight="1">
      <c r="A92" s="19" t="s">
        <v>175</v>
      </c>
    </row>
    <row r="93" spans="1:6" ht="12.75" customHeight="1">
      <c r="A93" s="19" t="s">
        <v>176</v>
      </c>
    </row>
    <row r="95" spans="1:6" ht="12.75" customHeight="1">
      <c r="A95" s="19" t="s">
        <v>56</v>
      </c>
    </row>
    <row r="96" spans="1:6" ht="12" customHeight="1">
      <c r="A96" s="20" t="s">
        <v>57</v>
      </c>
    </row>
    <row r="97" spans="1:1">
      <c r="A97" s="20" t="s">
        <v>58</v>
      </c>
    </row>
  </sheetData>
  <mergeCells count="6">
    <mergeCell ref="A88:F88"/>
    <mergeCell ref="C87:F87"/>
    <mergeCell ref="A1:F1"/>
    <mergeCell ref="C4:E4"/>
    <mergeCell ref="A4:B5"/>
    <mergeCell ref="F4:F5"/>
  </mergeCells>
  <phoneticPr fontId="5"/>
  <pageMargins left="2" right="0.28999999999999998" top="0.69" bottom="0.66" header="0.28999999999999998" footer="0.34"/>
  <pageSetup paperSize="9" orientation="portrait" r:id="rId1"/>
  <headerFooter alignWithMargins="0"/>
  <ignoredErrors>
    <ignoredError sqref="F11 C10:E11 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推計人口</vt:lpstr>
      <vt:lpstr>人口移動</vt:lpstr>
      <vt:lpstr>気象</vt:lpstr>
      <vt:lpstr>有効求人倍率</vt:lpstr>
      <vt:lpstr>求人数</vt:lpstr>
      <vt:lpstr>住宅着工</vt:lpstr>
      <vt:lpstr>公共工事</vt:lpstr>
      <vt:lpstr>ガソリン価格</vt:lpstr>
      <vt:lpstr>物価</vt:lpstr>
      <vt:lpstr>百貨店</vt:lpstr>
      <vt:lpstr>輸出入</vt:lpstr>
      <vt:lpstr>倒産</vt:lpstr>
      <vt:lpstr>運輸</vt:lpstr>
      <vt:lpstr>消防</vt:lpstr>
      <vt:lpstr>交通事故</vt:lpstr>
      <vt:lpstr>施設入場者数</vt:lpstr>
      <vt:lpstr>物価!Print_Area</vt:lpstr>
      <vt:lpstr>ガソリン価格!Print_Titles</vt:lpstr>
      <vt:lpstr>運輸!Print_Titles</vt:lpstr>
      <vt:lpstr>気象!Print_Titles</vt:lpstr>
      <vt:lpstr>求人数!Print_Titles</vt:lpstr>
      <vt:lpstr>交通事故!Print_Titles</vt:lpstr>
      <vt:lpstr>公共工事!Print_Titles</vt:lpstr>
      <vt:lpstr>住宅着工!Print_Titles</vt:lpstr>
      <vt:lpstr>消防!Print_Titles</vt:lpstr>
      <vt:lpstr>人口移動!Print_Titles</vt:lpstr>
      <vt:lpstr>推計人口!Print_Titles</vt:lpstr>
      <vt:lpstr>倒産!Print_Titles</vt:lpstr>
      <vt:lpstr>百貨店!Print_Titles</vt:lpstr>
      <vt:lpstr>物価!Print_Titles</vt:lpstr>
      <vt:lpstr>輸出入!Print_Titles</vt:lpstr>
      <vt:lpstr>有効求人倍率!Print_Titles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姫路市主要統計指標</dc:title>
  <dc:creator>姫路市情報政策課</dc:creator>
  <cp:lastModifiedBy>山田　真司</cp:lastModifiedBy>
  <cp:lastPrinted>2023-11-21T01:27:27Z</cp:lastPrinted>
  <dcterms:created xsi:type="dcterms:W3CDTF">2005-12-07T06:09:03Z</dcterms:created>
  <dcterms:modified xsi:type="dcterms:W3CDTF">2025-03-11T05:52:58Z</dcterms:modified>
</cp:coreProperties>
</file>