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h01051215" sheetId="1" r:id="rId1"/>
  </sheets>
  <externalReferences>
    <externalReference r:id="rId4"/>
  </externalReferences>
  <definedNames>
    <definedName name="_xlnm.Print_Area" localSheetId="0">'h01051215'!$A$1:$J$10</definedName>
    <definedName name="_xlnm.Print_Area">'/tmp/tmphzbgcwug\原稿\[00情報化推進室.xls]２－５'!$A$1:$H$13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<sst xmlns="http://schemas.openxmlformats.org/spreadsheetml/2006/main" count="21" uniqueCount="19">
  <si>
    <t>１２－１５　老人保健医療状況（医療件数及び給付件数）　</t>
  </si>
  <si>
    <t>区    分</t>
  </si>
  <si>
    <t>総      数</t>
  </si>
  <si>
    <t>入      院</t>
  </si>
  <si>
    <t>入  院  外</t>
  </si>
  <si>
    <t>歯      科</t>
  </si>
  <si>
    <t>薬剤の支給</t>
  </si>
  <si>
    <t>食事療養</t>
  </si>
  <si>
    <t>施設療養</t>
  </si>
  <si>
    <t>訪問看護
療　　養</t>
  </si>
  <si>
    <t>医療費の
支 給 等</t>
  </si>
  <si>
    <t>14</t>
  </si>
  <si>
    <t>15</t>
  </si>
  <si>
    <t>16</t>
  </si>
  <si>
    <t>　注）食事療養の件数は総数に合計していない。</t>
  </si>
  <si>
    <t>資料:地域福祉課</t>
  </si>
  <si>
    <t>平成 12 年度</t>
  </si>
  <si>
    <t>13</t>
  </si>
  <si>
    <t>-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</si>
</sst>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  <numFmt numFmtId="195" formatCode=";;;"/>
    <numFmt numFmtId="196" formatCode="[&lt;=999]000;000\-00"/>
    <numFmt numFmtId="197" formatCode="#,##0;&quot;△ &quot;#,##0"/>
    <numFmt numFmtId="198" formatCode="0;&quot;△ &quot;0"/>
    <numFmt numFmtId="199" formatCode="0.0;&quot;△ &quot;0.0"/>
    <numFmt numFmtId="200" formatCode="###,###,##0;&quot;-&quot;##,###,##0"/>
    <numFmt numFmtId="201" formatCode="0;&quot;△ &quot;0\ "/>
    <numFmt numFmtId="202" formatCode="0.0;&quot;△ &quot;0.0\ "/>
    <numFmt numFmtId="203" formatCode="#,##0.0;&quot;△ &quot;#,##0.0"/>
    <numFmt numFmtId="204" formatCode="0;&quot;△ &quot;0\ \ "/>
    <numFmt numFmtId="205" formatCode="0.00_);[Red]\(0.00\)"/>
    <numFmt numFmtId="206" formatCode="#,##0.0_);[Red]\(#,##0.0\)"/>
    <numFmt numFmtId="207" formatCode="#,##0;[Red]#,##0"/>
    <numFmt numFmtId="208" formatCode="#,##0_);\(#,##0\)"/>
    <numFmt numFmtId="209" formatCode="_ * #,##0_ ;_ * &quot;△&quot;#,##0_ ;_ * &quot;-&quot;_ ;_ @_ "/>
    <numFmt numFmtId="210" formatCode="#,##0.0000000000000_ "/>
    <numFmt numFmtId="211" formatCode="#,##0.00_ "/>
    <numFmt numFmtId="212" formatCode="#,##0.00;[Red]#,##0.00"/>
    <numFmt numFmtId="213" formatCode="#,##0_ ;[Red]\-#,##0\ "/>
    <numFmt numFmtId="214" formatCode="#,##0.0;[Red]\-#,##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NumberFormat="1" applyFont="1" applyAlignment="1">
      <alignment vertical="center"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0" fillId="0" borderId="7" xfId="0" applyNumberFormat="1" applyFont="1" applyBorder="1" applyAlignment="1">
      <alignment horizontal="center"/>
    </xf>
    <xf numFmtId="182" fontId="10" fillId="0" borderId="0" xfId="0" applyNumberFormat="1" applyFont="1" applyBorder="1" applyAlignment="1">
      <alignment/>
    </xf>
    <xf numFmtId="0" fontId="10" fillId="0" borderId="0" xfId="0" applyNumberFormat="1" applyFont="1" applyAlignment="1">
      <alignment vertical="center"/>
    </xf>
    <xf numFmtId="0" fontId="10" fillId="0" borderId="8" xfId="0" applyNumberFormat="1" applyFont="1" applyBorder="1" applyAlignment="1" quotePrefix="1">
      <alignment horizontal="center"/>
    </xf>
    <xf numFmtId="42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182" fontId="10" fillId="0" borderId="0" xfId="21" applyNumberFormat="1" applyFont="1" applyBorder="1" applyAlignment="1">
      <alignment/>
      <protection/>
    </xf>
    <xf numFmtId="0" fontId="10" fillId="0" borderId="9" xfId="0" applyNumberFormat="1" applyFont="1" applyBorder="1" applyAlignment="1" quotePrefix="1">
      <alignment horizontal="center"/>
    </xf>
    <xf numFmtId="182" fontId="10" fillId="0" borderId="10" xfId="21" applyNumberFormat="1" applyFont="1" applyBorder="1" applyAlignment="1">
      <alignment/>
      <protection/>
    </xf>
    <xf numFmtId="42" fontId="10" fillId="0" borderId="1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2.59765625" style="2" customWidth="1"/>
    <col min="2" max="5" width="14.59765625" style="2" customWidth="1"/>
    <col min="6" max="10" width="15.59765625" style="2" customWidth="1"/>
    <col min="11" max="11" width="12.69921875" style="2" customWidth="1"/>
    <col min="12" max="16384" width="10.69921875" style="2" customWidth="1"/>
  </cols>
  <sheetData>
    <row r="1" spans="1:11" s="3" customFormat="1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3.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s="10" customFormat="1" ht="17.2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  <c r="J3" s="7" t="s">
        <v>10</v>
      </c>
      <c r="K3" s="8"/>
      <c r="L3" s="9"/>
    </row>
    <row r="4" spans="1:12" s="10" customFormat="1" ht="17.25" customHeight="1">
      <c r="A4" s="11"/>
      <c r="B4" s="12"/>
      <c r="C4" s="13"/>
      <c r="D4" s="13"/>
      <c r="E4" s="13"/>
      <c r="F4" s="13"/>
      <c r="G4" s="13"/>
      <c r="H4" s="13"/>
      <c r="I4" s="13"/>
      <c r="J4" s="14"/>
      <c r="K4" s="8"/>
      <c r="L4" s="9"/>
    </row>
    <row r="5" spans="1:11" s="10" customFormat="1" ht="15.75" customHeight="1">
      <c r="A5" s="15" t="s">
        <v>16</v>
      </c>
      <c r="B5" s="16">
        <f>SUM(C5:F5,H5:J5)</f>
        <v>1267812</v>
      </c>
      <c r="C5" s="16">
        <f>440+35424</f>
        <v>35864</v>
      </c>
      <c r="D5" s="16">
        <v>804687</v>
      </c>
      <c r="E5" s="16">
        <v>76641</v>
      </c>
      <c r="F5" s="16">
        <v>320082</v>
      </c>
      <c r="G5" s="16">
        <f>435+33132+65</f>
        <v>33632</v>
      </c>
      <c r="H5" s="16">
        <f>880+557</f>
        <v>1437</v>
      </c>
      <c r="I5" s="16">
        <f>515+408</f>
        <v>923</v>
      </c>
      <c r="J5" s="16">
        <v>28178</v>
      </c>
      <c r="K5" s="17"/>
    </row>
    <row r="6" spans="1:11" s="10" customFormat="1" ht="15.75" customHeight="1">
      <c r="A6" s="18" t="s">
        <v>17</v>
      </c>
      <c r="B6" s="16">
        <f>SUM(C6:F6,H6:J6)</f>
        <v>1346559</v>
      </c>
      <c r="C6" s="16">
        <f>2+38561</f>
        <v>38563</v>
      </c>
      <c r="D6" s="16">
        <f>841348</f>
        <v>841348</v>
      </c>
      <c r="E6" s="16">
        <v>80444</v>
      </c>
      <c r="F6" s="16">
        <v>356246</v>
      </c>
      <c r="G6" s="16">
        <f>2+35992+54</f>
        <v>36048</v>
      </c>
      <c r="H6" s="16">
        <v>6</v>
      </c>
      <c r="I6" s="16">
        <v>592</v>
      </c>
      <c r="J6" s="16">
        <f>29358+2</f>
        <v>29360</v>
      </c>
      <c r="K6" s="17"/>
    </row>
    <row r="7" spans="1:11" s="20" customFormat="1" ht="15.75" customHeight="1">
      <c r="A7" s="18" t="s">
        <v>11</v>
      </c>
      <c r="B7" s="16">
        <f>SUM(C7:F7,H7:J7)</f>
        <v>1431453</v>
      </c>
      <c r="C7" s="16">
        <v>39068</v>
      </c>
      <c r="D7" s="16">
        <v>874621</v>
      </c>
      <c r="E7" s="16">
        <f>71+85826</f>
        <v>85897</v>
      </c>
      <c r="F7" s="16">
        <v>396659</v>
      </c>
      <c r="G7" s="16">
        <f>36548+68</f>
        <v>36616</v>
      </c>
      <c r="H7" s="19" t="s">
        <v>18</v>
      </c>
      <c r="I7" s="16">
        <v>704</v>
      </c>
      <c r="J7" s="16">
        <f>34501+3</f>
        <v>34504</v>
      </c>
      <c r="K7" s="2"/>
    </row>
    <row r="8" spans="1:11" s="10" customFormat="1" ht="15.75" customHeight="1">
      <c r="A8" s="18" t="s">
        <v>12</v>
      </c>
      <c r="B8" s="21">
        <f>SUM(C8:F8,H8:J8)</f>
        <v>1434925</v>
      </c>
      <c r="C8" s="21">
        <f>38717</f>
        <v>38717</v>
      </c>
      <c r="D8" s="21">
        <v>861716</v>
      </c>
      <c r="E8" s="21">
        <f>109+84948</f>
        <v>85057</v>
      </c>
      <c r="F8" s="21">
        <v>389754</v>
      </c>
      <c r="G8" s="21">
        <f>36253+99</f>
        <v>36352</v>
      </c>
      <c r="H8" s="19" t="s">
        <v>18</v>
      </c>
      <c r="I8" s="21">
        <v>671</v>
      </c>
      <c r="J8" s="21">
        <f>59006+4</f>
        <v>59010</v>
      </c>
      <c r="K8" s="17"/>
    </row>
    <row r="9" spans="1:11" s="10" customFormat="1" ht="15.75" customHeight="1">
      <c r="A9" s="22" t="s">
        <v>13</v>
      </c>
      <c r="B9" s="23">
        <f>SUM(C9:F9,H9:J9)</f>
        <v>1406449</v>
      </c>
      <c r="C9" s="23">
        <v>38936</v>
      </c>
      <c r="D9" s="23">
        <v>835306</v>
      </c>
      <c r="E9" s="23">
        <f>112+83311</f>
        <v>83423</v>
      </c>
      <c r="F9" s="23">
        <v>383721</v>
      </c>
      <c r="G9" s="23">
        <f>36532+98</f>
        <v>36630</v>
      </c>
      <c r="H9" s="24" t="s">
        <v>18</v>
      </c>
      <c r="I9" s="23">
        <v>877</v>
      </c>
      <c r="J9" s="23">
        <f>64183+3</f>
        <v>64186</v>
      </c>
      <c r="K9" s="17"/>
    </row>
    <row r="10" spans="1:11" s="10" customFormat="1" ht="13.5" customHeight="1">
      <c r="A10" s="8" t="s">
        <v>14</v>
      </c>
      <c r="B10" s="8"/>
      <c r="C10" s="8"/>
      <c r="D10" s="8"/>
      <c r="E10" s="8"/>
      <c r="F10" s="8"/>
      <c r="G10" s="8"/>
      <c r="H10" s="8"/>
      <c r="I10" s="8"/>
      <c r="J10" s="25" t="s">
        <v>15</v>
      </c>
      <c r="K10" s="17"/>
    </row>
  </sheetData>
  <mergeCells count="10">
    <mergeCell ref="A3:A4"/>
    <mergeCell ref="B3:B4"/>
    <mergeCell ref="J3:J4"/>
    <mergeCell ref="C3:C4"/>
    <mergeCell ref="D3:D4"/>
    <mergeCell ref="E3:E4"/>
    <mergeCell ref="F3:F4"/>
    <mergeCell ref="G3:G4"/>
    <mergeCell ref="H3:H4"/>
    <mergeCell ref="I3:I4"/>
  </mergeCells>
  <printOptions/>
  <pageMargins left="0.5118110236220472" right="0.5118110236220472" top="0.7480314960629921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2006-04-17T05:36:10Z</dcterms:created>
  <dcterms:modified xsi:type="dcterms:W3CDTF">2006-04-17T05:36:46Z</dcterms:modified>
  <cp:category/>
  <cp:version/>
  <cp:contentType/>
  <cp:contentStatus/>
</cp:coreProperties>
</file>