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1217" sheetId="1" r:id="rId1"/>
  </sheets>
  <externalReferences>
    <externalReference r:id="rId4"/>
  </externalReferences>
  <definedNames>
    <definedName name="_xlnm.Print_Area" localSheetId="0">'h01051217'!$A$1:$M$10</definedName>
    <definedName name="_xlnm.Print_Area">'/tmp/tmp419zorva\原稿\[00情報化推進室.xls]２－５'!$A$1:$H$13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<sst xmlns="http://schemas.openxmlformats.org/spreadsheetml/2006/main" count="27" uniqueCount="17">
  <si>
    <t>区    分</t>
  </si>
  <si>
    <t>総      数</t>
  </si>
  <si>
    <t xml:space="preserve"> 13</t>
  </si>
  <si>
    <t xml:space="preserve"> 14</t>
  </si>
  <si>
    <t>１２－１７　福祉医療医療費支払状況　</t>
  </si>
  <si>
    <t xml:space="preserve"> (金額 単位：千円)</t>
  </si>
  <si>
    <t>老人医療</t>
  </si>
  <si>
    <t>母子家庭等医療</t>
  </si>
  <si>
    <t>乳幼児医療</t>
  </si>
  <si>
    <t>重度障害者医療</t>
  </si>
  <si>
    <t>高齢重度障害者医療</t>
  </si>
  <si>
    <t>件数</t>
  </si>
  <si>
    <t>金額</t>
  </si>
  <si>
    <t>平成 12年度</t>
  </si>
  <si>
    <t xml:space="preserve"> 15</t>
  </si>
  <si>
    <t xml:space="preserve"> 16</t>
  </si>
  <si>
    <t>資料:地域福祉課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</si>
</sst>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\ "/>
    <numFmt numFmtId="179" formatCode="#,##0\ "/>
    <numFmt numFmtId="180" formatCode="#,##0_);[Red]\(#,##0\)"/>
    <numFmt numFmtId="181" formatCode="0.0_);[Red]\(0.0\)"/>
    <numFmt numFmtId="182" formatCode="#,##0_ "/>
    <numFmt numFmtId="183" formatCode="#,##0.0_ "/>
    <numFmt numFmtId="184" formatCode="0.000%"/>
    <numFmt numFmtId="185" formatCode="0.0%"/>
    <numFmt numFmtId="186" formatCode="0.00_ "/>
    <numFmt numFmtId="187" formatCode="0.000_ "/>
    <numFmt numFmtId="188" formatCode="0.0_ "/>
    <numFmt numFmtId="189" formatCode="[&lt;=999]000;[&lt;=99999]000\-00;000\-0000"/>
    <numFmt numFmtId="190" formatCode="0_);[Red]\(0\)"/>
    <numFmt numFmtId="191" formatCode="0.0;[Red]0.0"/>
    <numFmt numFmtId="192" formatCode="0.0_);\(0.0\)"/>
    <numFmt numFmtId="193" formatCode="0_ "/>
    <numFmt numFmtId="194" formatCode="_ * #,##0.0_ ;_ * \-#,##0.0_ ;_ * &quot;-&quot;?_ ;_ @_ "/>
    <numFmt numFmtId="195" formatCode=";;;"/>
    <numFmt numFmtId="196" formatCode="[&lt;=999]000;000\-00"/>
    <numFmt numFmtId="197" formatCode="#,##0;&quot;△ &quot;#,##0"/>
    <numFmt numFmtId="198" formatCode="0;&quot;△ &quot;0"/>
    <numFmt numFmtId="199" formatCode="0.0;&quot;△ &quot;0.0"/>
    <numFmt numFmtId="200" formatCode="###,###,##0;&quot;-&quot;##,###,##0"/>
    <numFmt numFmtId="201" formatCode="0;&quot;△ &quot;0\ "/>
    <numFmt numFmtId="202" formatCode="0.0;&quot;△ &quot;0.0\ "/>
    <numFmt numFmtId="203" formatCode="#,##0.0;&quot;△ &quot;#,##0.0"/>
    <numFmt numFmtId="204" formatCode="0;&quot;△ &quot;0\ \ "/>
    <numFmt numFmtId="205" formatCode="0.00_);[Red]\(0.00\)"/>
    <numFmt numFmtId="206" formatCode="#,##0.0_);[Red]\(#,##0.0\)"/>
    <numFmt numFmtId="207" formatCode="#,##0;[Red]#,##0"/>
    <numFmt numFmtId="208" formatCode="#,##0_);\(#,##0\)"/>
    <numFmt numFmtId="209" formatCode="_ * #,##0_ ;_ * &quot;△&quot;#,##0_ ;_ * &quot;-&quot;_ ;_ @_ "/>
    <numFmt numFmtId="210" formatCode="#,##0.0000000000000_ "/>
    <numFmt numFmtId="211" formatCode="#,##0.00_ "/>
    <numFmt numFmtId="212" formatCode="#,##0.00;[Red]#,##0.00"/>
    <numFmt numFmtId="213" formatCode="#,##0_ ;[Red]\-#,##0\ "/>
    <numFmt numFmtId="214" formatCode="#,##0.0;[Red]\-#,##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24"/>
      </left>
      <right>
        <color indexed="24"/>
      </right>
      <top>
        <color indexed="24"/>
      </top>
      <bottom style="thin"/>
    </border>
    <border>
      <left>
        <color indexed="24"/>
      </left>
      <right>
        <color indexed="63"/>
      </right>
      <top>
        <color indexed="24"/>
      </top>
      <bottom style="thin"/>
    </border>
    <border>
      <left>
        <color indexed="63"/>
      </left>
      <right>
        <color indexed="63"/>
      </right>
      <top>
        <color indexed="24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/>
    </xf>
    <xf numFmtId="182" fontId="9" fillId="0" borderId="0" xfId="0" applyNumberFormat="1" applyFont="1" applyBorder="1" applyAlignment="1">
      <alignment/>
    </xf>
    <xf numFmtId="182" fontId="9" fillId="0" borderId="0" xfId="0" applyNumberFormat="1" applyFont="1" applyAlignment="1">
      <alignment vertical="center"/>
    </xf>
    <xf numFmtId="182" fontId="9" fillId="0" borderId="0" xfId="0" applyNumberFormat="1" applyFont="1" applyAlignment="1">
      <alignment vertical="center"/>
    </xf>
    <xf numFmtId="182" fontId="9" fillId="0" borderId="0" xfId="0" applyNumberFormat="1" applyFont="1" applyBorder="1" applyAlignment="1">
      <alignment vertical="center"/>
    </xf>
    <xf numFmtId="182" fontId="9" fillId="0" borderId="0" xfId="0" applyNumberFormat="1" applyFont="1" applyBorder="1" applyAlignment="1">
      <alignment vertical="center"/>
    </xf>
    <xf numFmtId="0" fontId="9" fillId="0" borderId="11" xfId="0" applyNumberFormat="1" applyFont="1" applyBorder="1" applyAlignment="1" quotePrefix="1">
      <alignment horizontal="center"/>
    </xf>
    <xf numFmtId="182" fontId="9" fillId="0" borderId="0" xfId="21" applyNumberFormat="1" applyFont="1" applyBorder="1" applyAlignment="1">
      <alignment/>
      <protection/>
    </xf>
    <xf numFmtId="182" fontId="9" fillId="0" borderId="0" xfId="0" applyNumberFormat="1" applyFont="1" applyBorder="1" applyAlignment="1">
      <alignment vertical="center"/>
    </xf>
    <xf numFmtId="182" fontId="9" fillId="0" borderId="0" xfId="0" applyNumberFormat="1" applyFont="1" applyBorder="1" applyAlignment="1">
      <alignment vertical="center"/>
    </xf>
    <xf numFmtId="0" fontId="9" fillId="0" borderId="12" xfId="0" applyNumberFormat="1" applyFont="1" applyBorder="1" applyAlignment="1" quotePrefix="1">
      <alignment horizontal="center"/>
    </xf>
    <xf numFmtId="182" fontId="9" fillId="0" borderId="13" xfId="21" applyNumberFormat="1" applyFont="1" applyBorder="1" applyAlignment="1">
      <alignment/>
      <protection/>
    </xf>
    <xf numFmtId="182" fontId="9" fillId="0" borderId="13" xfId="0" applyNumberFormat="1" applyFont="1" applyBorder="1" applyAlignment="1">
      <alignment vertical="center"/>
    </xf>
    <xf numFmtId="182" fontId="9" fillId="0" borderId="14" xfId="0" applyNumberFormat="1" applyFont="1" applyBorder="1" applyAlignment="1">
      <alignment vertical="center"/>
    </xf>
    <xf numFmtId="182" fontId="9" fillId="0" borderId="15" xfId="0" applyNumberFormat="1" applyFont="1" applyBorder="1" applyAlignment="1">
      <alignment vertical="center"/>
    </xf>
    <xf numFmtId="182" fontId="9" fillId="0" borderId="16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ー１"/>
      <sheetName val="９ー２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1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1.3984375" style="2" customWidth="1"/>
    <col min="2" max="13" width="12.59765625" style="2" customWidth="1"/>
    <col min="14" max="16384" width="10.69921875" style="2" customWidth="1"/>
  </cols>
  <sheetData>
    <row r="1" spans="1:5" s="3" customFormat="1" ht="13.5">
      <c r="A1" s="1" t="s">
        <v>4</v>
      </c>
      <c r="B1" s="2"/>
      <c r="C1" s="2"/>
      <c r="D1" s="2"/>
      <c r="E1" s="2"/>
    </row>
    <row r="2" spans="1:13" s="3" customFormat="1" ht="13.5">
      <c r="A2" s="1"/>
      <c r="B2" s="2"/>
      <c r="C2" s="2"/>
      <c r="D2" s="2"/>
      <c r="E2" s="2"/>
      <c r="M2" s="4" t="s">
        <v>5</v>
      </c>
    </row>
    <row r="3" spans="1:15" s="12" customFormat="1" ht="17.25" customHeight="1">
      <c r="A3" s="5" t="s">
        <v>0</v>
      </c>
      <c r="B3" s="6" t="s">
        <v>1</v>
      </c>
      <c r="C3" s="7"/>
      <c r="D3" s="6" t="s">
        <v>6</v>
      </c>
      <c r="E3" s="7"/>
      <c r="F3" s="8" t="s">
        <v>7</v>
      </c>
      <c r="G3" s="8"/>
      <c r="H3" s="8" t="s">
        <v>8</v>
      </c>
      <c r="I3" s="8"/>
      <c r="J3" s="6" t="s">
        <v>9</v>
      </c>
      <c r="K3" s="7"/>
      <c r="L3" s="6" t="s">
        <v>10</v>
      </c>
      <c r="M3" s="9"/>
      <c r="N3" s="10"/>
      <c r="O3" s="11"/>
    </row>
    <row r="4" spans="1:15" s="12" customFormat="1" ht="17.25" customHeight="1">
      <c r="A4" s="13"/>
      <c r="B4" s="14" t="s">
        <v>11</v>
      </c>
      <c r="C4" s="14" t="s">
        <v>12</v>
      </c>
      <c r="D4" s="14" t="s">
        <v>11</v>
      </c>
      <c r="E4" s="14" t="s">
        <v>12</v>
      </c>
      <c r="F4" s="14" t="s">
        <v>11</v>
      </c>
      <c r="G4" s="14" t="s">
        <v>12</v>
      </c>
      <c r="H4" s="14" t="s">
        <v>11</v>
      </c>
      <c r="I4" s="14" t="s">
        <v>12</v>
      </c>
      <c r="J4" s="14" t="s">
        <v>11</v>
      </c>
      <c r="K4" s="14" t="s">
        <v>12</v>
      </c>
      <c r="L4" s="15" t="s">
        <v>11</v>
      </c>
      <c r="M4" s="16" t="s">
        <v>12</v>
      </c>
      <c r="N4" s="10"/>
      <c r="O4" s="11"/>
    </row>
    <row r="5" spans="1:15" s="12" customFormat="1" ht="15.75" customHeight="1">
      <c r="A5" s="17" t="s">
        <v>13</v>
      </c>
      <c r="B5" s="18">
        <f aca="true" t="shared" si="0" ref="B5:C9">D5+F5+H5+J5+L5</f>
        <v>783158</v>
      </c>
      <c r="C5" s="18">
        <f t="shared" si="0"/>
        <v>2751653</v>
      </c>
      <c r="D5" s="18">
        <v>381264</v>
      </c>
      <c r="E5" s="19">
        <v>1244297</v>
      </c>
      <c r="F5" s="20">
        <v>76578</v>
      </c>
      <c r="G5" s="20">
        <v>223141</v>
      </c>
      <c r="H5" s="20">
        <v>211612</v>
      </c>
      <c r="I5" s="20">
        <v>639152</v>
      </c>
      <c r="J5" s="20">
        <f>61603</f>
        <v>61603</v>
      </c>
      <c r="K5" s="20">
        <f>468407</f>
        <v>468407</v>
      </c>
      <c r="L5" s="21">
        <f>52101</f>
        <v>52101</v>
      </c>
      <c r="M5" s="22">
        <f>176656</f>
        <v>176656</v>
      </c>
      <c r="N5" s="10"/>
      <c r="O5" s="11"/>
    </row>
    <row r="6" spans="1:15" s="12" customFormat="1" ht="15.75" customHeight="1">
      <c r="A6" s="23" t="s">
        <v>2</v>
      </c>
      <c r="B6" s="18">
        <f t="shared" si="0"/>
        <v>923821</v>
      </c>
      <c r="C6" s="18">
        <f t="shared" si="0"/>
        <v>2931422</v>
      </c>
      <c r="D6" s="18">
        <v>363888</v>
      </c>
      <c r="E6" s="19">
        <v>1156980</v>
      </c>
      <c r="F6" s="20">
        <v>94240</v>
      </c>
      <c r="G6" s="20">
        <v>268327</v>
      </c>
      <c r="H6" s="20">
        <v>335074</v>
      </c>
      <c r="I6" s="20">
        <v>814410</v>
      </c>
      <c r="J6" s="20">
        <f>65240</f>
        <v>65240</v>
      </c>
      <c r="K6" s="20">
        <f>485079</f>
        <v>485079</v>
      </c>
      <c r="L6" s="21">
        <f>65379</f>
        <v>65379</v>
      </c>
      <c r="M6" s="22">
        <f>206626</f>
        <v>206626</v>
      </c>
      <c r="N6" s="10"/>
      <c r="O6" s="11"/>
    </row>
    <row r="7" spans="1:15" s="12" customFormat="1" ht="15.75" customHeight="1">
      <c r="A7" s="23" t="s">
        <v>3</v>
      </c>
      <c r="B7" s="18">
        <f t="shared" si="0"/>
        <v>1024764</v>
      </c>
      <c r="C7" s="18">
        <f t="shared" si="0"/>
        <v>2955078</v>
      </c>
      <c r="D7" s="18">
        <v>349938</v>
      </c>
      <c r="E7" s="19">
        <v>1041631</v>
      </c>
      <c r="F7" s="20">
        <v>110944</v>
      </c>
      <c r="G7" s="20">
        <v>318160</v>
      </c>
      <c r="H7" s="20">
        <v>424448</v>
      </c>
      <c r="I7" s="20">
        <v>875233</v>
      </c>
      <c r="J7" s="20">
        <f>68208</f>
        <v>68208</v>
      </c>
      <c r="K7" s="20">
        <f>487694</f>
        <v>487694</v>
      </c>
      <c r="L7" s="21">
        <f>71226</f>
        <v>71226</v>
      </c>
      <c r="M7" s="22">
        <f>232360</f>
        <v>232360</v>
      </c>
      <c r="N7" s="10"/>
      <c r="O7" s="11"/>
    </row>
    <row r="8" spans="1:15" s="12" customFormat="1" ht="15.75" customHeight="1">
      <c r="A8" s="23" t="s">
        <v>14</v>
      </c>
      <c r="B8" s="24">
        <f t="shared" si="0"/>
        <v>1049934</v>
      </c>
      <c r="C8" s="24">
        <f t="shared" si="0"/>
        <v>2914149</v>
      </c>
      <c r="D8" s="24">
        <v>329136</v>
      </c>
      <c r="E8" s="25">
        <v>967476</v>
      </c>
      <c r="F8" s="26">
        <v>121445</v>
      </c>
      <c r="G8" s="26">
        <v>344404</v>
      </c>
      <c r="H8" s="26">
        <v>443663</v>
      </c>
      <c r="I8" s="26">
        <v>801331</v>
      </c>
      <c r="J8" s="26">
        <f>69712</f>
        <v>69712</v>
      </c>
      <c r="K8" s="26">
        <f>514436</f>
        <v>514436</v>
      </c>
      <c r="L8" s="21">
        <f>85978</f>
        <v>85978</v>
      </c>
      <c r="M8" s="22">
        <f>286502</f>
        <v>286502</v>
      </c>
      <c r="N8" s="10"/>
      <c r="O8" s="11"/>
    </row>
    <row r="9" spans="1:15" s="12" customFormat="1" ht="15.75" customHeight="1">
      <c r="A9" s="27" t="s">
        <v>15</v>
      </c>
      <c r="B9" s="28">
        <f t="shared" si="0"/>
        <v>1052930</v>
      </c>
      <c r="C9" s="28">
        <f t="shared" si="0"/>
        <v>2926897</v>
      </c>
      <c r="D9" s="28">
        <v>313733</v>
      </c>
      <c r="E9" s="29">
        <v>922974</v>
      </c>
      <c r="F9" s="30">
        <v>130339</v>
      </c>
      <c r="G9" s="30">
        <v>366758</v>
      </c>
      <c r="H9" s="30">
        <v>443679</v>
      </c>
      <c r="I9" s="30">
        <v>783926</v>
      </c>
      <c r="J9" s="30">
        <f>74407</f>
        <v>74407</v>
      </c>
      <c r="K9" s="30">
        <f>546903</f>
        <v>546903</v>
      </c>
      <c r="L9" s="31">
        <f>90772</f>
        <v>90772</v>
      </c>
      <c r="M9" s="32">
        <f>306336</f>
        <v>306336</v>
      </c>
      <c r="N9" s="10"/>
      <c r="O9" s="11"/>
    </row>
    <row r="10" spans="1:13" s="12" customFormat="1" ht="13.5" customHeight="1">
      <c r="A10" s="33"/>
      <c r="B10" s="33"/>
      <c r="C10" s="33"/>
      <c r="D10" s="34"/>
      <c r="E10" s="35"/>
      <c r="F10" s="36"/>
      <c r="G10" s="36"/>
      <c r="H10" s="36"/>
      <c r="I10" s="36"/>
      <c r="J10" s="36"/>
      <c r="K10" s="34"/>
      <c r="M10" s="34" t="s">
        <v>16</v>
      </c>
    </row>
    <row r="11" spans="6:249" ht="13.5" customHeight="1"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</row>
  </sheetData>
  <mergeCells count="7">
    <mergeCell ref="L3:M3"/>
    <mergeCell ref="J3:K3"/>
    <mergeCell ref="A3:A4"/>
    <mergeCell ref="B3:C3"/>
    <mergeCell ref="D3:E3"/>
    <mergeCell ref="F3:G3"/>
    <mergeCell ref="H3:I3"/>
  </mergeCells>
  <printOptions/>
  <pageMargins left="0.5118110236220472" right="0.4724409448818898" top="0.7480314960629921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2006-04-17T05:37:33Z</dcterms:created>
  <dcterms:modified xsi:type="dcterms:W3CDTF">2006-04-17T05:37:48Z</dcterms:modified>
  <cp:category/>
  <cp:version/>
  <cp:contentType/>
  <cp:contentStatus/>
</cp:coreProperties>
</file>