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65386" windowWidth="19320" windowHeight="7545" tabRatio="714" activeTab="0"/>
  </bookViews>
  <sheets>
    <sheet name="図表18" sheetId="1" r:id="rId1"/>
  </sheets>
  <externalReferences>
    <externalReference r:id="rId4"/>
  </externalReferences>
  <definedNames>
    <definedName name="_xlnm.Print_Area" localSheetId="0">'図表18'!$A$1:$H$27</definedName>
    <definedName name="_xlnm.Print_Area">'/tmp/tmp78ygt156\toukei\（刊）統計要覧\平成19年版\原稿\庁内照会\[35都市計画課.xls]１－５'!$H$14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<sst xmlns="http://schemas.openxmlformats.org/spreadsheetml/2006/main" count="51" uniqueCount="35">
  <si>
    <t>腎不全</t>
  </si>
  <si>
    <t>肝疾患</t>
  </si>
  <si>
    <t>１４－６  主要死因別死亡者数</t>
  </si>
  <si>
    <t>総数</t>
  </si>
  <si>
    <t>糖尿病</t>
  </si>
  <si>
    <t>不慮の事故</t>
  </si>
  <si>
    <t>その他</t>
  </si>
  <si>
    <t>悪性新生物</t>
  </si>
  <si>
    <t>心疾患(高血圧性を除く)</t>
  </si>
  <si>
    <t xml:space="preserve">脳血管疾患 </t>
  </si>
  <si>
    <t>肺　炎</t>
  </si>
  <si>
    <t>自　殺</t>
  </si>
  <si>
    <t>慢性気管支炎及び肺気腫</t>
  </si>
  <si>
    <t>総  数</t>
  </si>
  <si>
    <t>結  核</t>
  </si>
  <si>
    <t>悪 性  新生物</t>
  </si>
  <si>
    <t>糖尿病</t>
  </si>
  <si>
    <t>高血圧性疾  患</t>
  </si>
  <si>
    <t xml:space="preserve">脳血管  疾 患 </t>
  </si>
  <si>
    <t>肺  炎</t>
  </si>
  <si>
    <t>喘   息</t>
  </si>
  <si>
    <t>胃潰瘍及び十二指腸潰瘍</t>
  </si>
  <si>
    <t>老  衰</t>
  </si>
  <si>
    <t>不慮の 事 故</t>
  </si>
  <si>
    <t>自   殺</t>
  </si>
  <si>
    <t>その他の全 死 因</t>
  </si>
  <si>
    <t>その他計</t>
  </si>
  <si>
    <t>区分</t>
  </si>
  <si>
    <t>値</t>
  </si>
  <si>
    <t>率</t>
  </si>
  <si>
    <t xml:space="preserve">心疾患              </t>
  </si>
  <si>
    <t>老　衰</t>
  </si>
  <si>
    <t>肺炎</t>
  </si>
  <si>
    <t>老衰</t>
  </si>
  <si>
    <t>自殺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</si>
</sst>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"/>
    <numFmt numFmtId="178" formatCode="0.0"/>
    <numFmt numFmtId="179" formatCode="0.00_);[Red]\(0.00\)"/>
    <numFmt numFmtId="180" formatCode="#,##0_);[Red]\(#,##0\)"/>
    <numFmt numFmtId="181" formatCode="0.0_);[Red]\(0.0\)"/>
    <numFmt numFmtId="182" formatCode="0.0_ "/>
    <numFmt numFmtId="183" formatCode="#,##0_ "/>
    <numFmt numFmtId="184" formatCode="#,##0.0_ "/>
    <numFmt numFmtId="185" formatCode="#,##0\ "/>
    <numFmt numFmtId="186" formatCode="0.000_);[Red]\(0.000\)"/>
    <numFmt numFmtId="187" formatCode="#,##0.0;&quot;△ &quot;#,##0.0"/>
    <numFmt numFmtId="188" formatCode="0.000_ "/>
    <numFmt numFmtId="189" formatCode="_ * #,##0.0_ ;_ * \-#,##0.0_ ;_ * &quot;-&quot;?_ ;_ @_ "/>
    <numFmt numFmtId="190" formatCode="0_ "/>
    <numFmt numFmtId="191" formatCode="0.0%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2"/>
      <color indexed="9"/>
      <name val="ＭＳ 明朝"/>
      <family val="1"/>
    </font>
    <font>
      <sz val="10"/>
      <color indexed="9"/>
      <name val="ＭＳ 明朝"/>
      <family val="1"/>
    </font>
    <font>
      <b/>
      <sz val="16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2"/>
      <color theme="0"/>
      <name val="ＭＳ 明朝"/>
      <family val="1"/>
    </font>
    <font>
      <sz val="11"/>
      <color theme="0"/>
      <name val="ＭＳ ゴシック"/>
      <family val="3"/>
    </font>
    <font>
      <sz val="10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1" fontId="47" fillId="33" borderId="0" xfId="0" applyNumberFormat="1" applyFont="1" applyFill="1" applyBorder="1" applyAlignment="1">
      <alignment horizontal="right" vertical="center"/>
    </xf>
    <xf numFmtId="0" fontId="47" fillId="33" borderId="0" xfId="0" applyNumberFormat="1" applyFont="1" applyFill="1" applyBorder="1" applyAlignment="1">
      <alignment/>
    </xf>
    <xf numFmtId="0" fontId="47" fillId="33" borderId="0" xfId="0" applyNumberFormat="1" applyFont="1" applyFill="1" applyBorder="1" applyAlignment="1">
      <alignment horizontal="right"/>
    </xf>
    <xf numFmtId="3" fontId="47" fillId="33" borderId="0" xfId="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49" fillId="33" borderId="0" xfId="0" applyNumberFormat="1" applyFont="1" applyFill="1" applyBorder="1" applyAlignment="1">
      <alignment/>
    </xf>
    <xf numFmtId="182" fontId="48" fillId="33" borderId="0" xfId="0" applyNumberFormat="1" applyFont="1" applyFill="1" applyBorder="1" applyAlignment="1">
      <alignment/>
    </xf>
    <xf numFmtId="0" fontId="47" fillId="33" borderId="0" xfId="0" applyNumberFormat="1" applyFont="1" applyFill="1" applyBorder="1" applyAlignment="1">
      <alignment horizontal="right" vertical="center"/>
    </xf>
    <xf numFmtId="0" fontId="47" fillId="33" borderId="0" xfId="0" applyNumberFormat="1" applyFont="1" applyFill="1" applyBorder="1" applyAlignment="1">
      <alignment vertical="center"/>
    </xf>
    <xf numFmtId="0" fontId="50" fillId="33" borderId="0" xfId="0" applyNumberFormat="1" applyFont="1" applyFill="1" applyBorder="1" applyAlignment="1">
      <alignment horizontal="left" vertical="center"/>
    </xf>
    <xf numFmtId="0" fontId="50" fillId="33" borderId="0" xfId="0" applyNumberFormat="1" applyFont="1" applyFill="1" applyBorder="1" applyAlignment="1">
      <alignment vertical="center"/>
    </xf>
    <xf numFmtId="0" fontId="50" fillId="33" borderId="0" xfId="0" applyFont="1" applyFill="1" applyBorder="1" applyAlignment="1">
      <alignment vertical="center" wrapText="1"/>
    </xf>
    <xf numFmtId="176" fontId="47" fillId="33" borderId="0" xfId="0" applyNumberFormat="1" applyFont="1" applyFill="1" applyBorder="1" applyAlignment="1">
      <alignment horizontal="right" vertical="center"/>
    </xf>
    <xf numFmtId="3" fontId="47" fillId="33" borderId="0" xfId="0" applyNumberFormat="1" applyFont="1" applyFill="1" applyBorder="1" applyAlignment="1">
      <alignment horizontal="center"/>
    </xf>
    <xf numFmtId="3" fontId="47" fillId="33" borderId="0" xfId="0" applyNumberFormat="1" applyFont="1" applyFill="1" applyBorder="1" applyAlignment="1">
      <alignment vertical="center"/>
    </xf>
    <xf numFmtId="186" fontId="47" fillId="33" borderId="0" xfId="0" applyNumberFormat="1" applyFont="1" applyFill="1" applyBorder="1" applyAlignment="1">
      <alignment horizontal="center" vertical="center"/>
    </xf>
    <xf numFmtId="9" fontId="48" fillId="33" borderId="0" xfId="0" applyNumberFormat="1" applyFont="1" applyFill="1" applyBorder="1" applyAlignment="1">
      <alignment/>
    </xf>
    <xf numFmtId="188" fontId="48" fillId="33" borderId="0" xfId="0" applyNumberFormat="1" applyFont="1" applyFill="1" applyBorder="1" applyAlignment="1">
      <alignment/>
    </xf>
    <xf numFmtId="0" fontId="47" fillId="33" borderId="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主要死因別死亡割合（表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14-6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5"/>
          <c:y val="0.15125"/>
          <c:w val="0.51925"/>
          <c:h val="0.758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心疾患</a:t>
                    </a: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(</a:t>
                    </a: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高血圧性を除く</a:t>
                    </a: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)
16.9%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慢性気管支炎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及び肺気腫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'図表18'!$J$19:$J$30</c:f>
              <c:strCache/>
            </c:strRef>
          </c:cat>
          <c:val>
            <c:numRef>
              <c:f>'図表18'!$K$19:$K$30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0.29125</cdr:x>
      <cdr:y>0.18775</cdr:y>
    </cdr:from>
    <cdr:to>
      <cdr:x>0.38</cdr:x>
      <cdr:y>0.39175</cdr:y>
    </cdr:to>
    <cdr:sp>
      <cdr:nvSpPr>
        <cdr:cNvPr id="1" name="Line 1"/>
        <cdr:cNvSpPr>
          <a:spLocks/>
        </cdr:cNvSpPr>
      </cdr:nvSpPr>
      <cdr:spPr>
        <a:xfrm>
          <a:off x="2190750" y="971550"/>
          <a:ext cx="6667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0.303</cdr:y>
    </cdr:from>
    <cdr:to>
      <cdr:x>0.37325</cdr:x>
      <cdr:y>0.42225</cdr:y>
    </cdr:to>
    <cdr:sp>
      <cdr:nvSpPr>
        <cdr:cNvPr id="2" name="Line 2"/>
        <cdr:cNvSpPr>
          <a:spLocks/>
        </cdr:cNvSpPr>
      </cdr:nvSpPr>
      <cdr:spPr>
        <a:xfrm>
          <a:off x="1962150" y="1562100"/>
          <a:ext cx="8477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0.2385</cdr:x>
      <cdr:y>0.3805</cdr:y>
    </cdr:from>
    <cdr:to>
      <cdr:x>0.3675</cdr:x>
      <cdr:y>0.44725</cdr:y>
    </cdr:to>
    <cdr:sp>
      <cdr:nvSpPr>
        <cdr:cNvPr id="3" name="Line 3"/>
        <cdr:cNvSpPr>
          <a:spLocks/>
        </cdr:cNvSpPr>
      </cdr:nvSpPr>
      <cdr:spPr>
        <a:xfrm>
          <a:off x="1790700" y="196215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0.2555</cdr:x>
      <cdr:y>0.59975</cdr:y>
    </cdr:from>
    <cdr:to>
      <cdr:x>0.36375</cdr:x>
      <cdr:y>0.6985</cdr:y>
    </cdr:to>
    <cdr:sp>
      <cdr:nvSpPr>
        <cdr:cNvPr id="4" name="Line 6"/>
        <cdr:cNvSpPr>
          <a:spLocks/>
        </cdr:cNvSpPr>
      </cdr:nvSpPr>
      <cdr:spPr>
        <a:xfrm flipV="1">
          <a:off x="1924050" y="3105150"/>
          <a:ext cx="819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0.31225</cdr:x>
      <cdr:y>0.6665</cdr:y>
    </cdr:from>
    <cdr:to>
      <cdr:x>0.37725</cdr:x>
      <cdr:y>0.785</cdr:y>
    </cdr:to>
    <cdr:sp>
      <cdr:nvSpPr>
        <cdr:cNvPr id="5" name="Line 7"/>
        <cdr:cNvSpPr>
          <a:spLocks/>
        </cdr:cNvSpPr>
      </cdr:nvSpPr>
      <cdr:spPr>
        <a:xfrm flipV="1">
          <a:off x="2343150" y="3448050"/>
          <a:ext cx="4857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0.2235</cdr:x>
      <cdr:y>0.539</cdr:y>
    </cdr:from>
    <cdr:to>
      <cdr:x>0.36175</cdr:x>
      <cdr:y>0.58625</cdr:y>
    </cdr:to>
    <cdr:sp>
      <cdr:nvSpPr>
        <cdr:cNvPr id="6" name="Line 6"/>
        <cdr:cNvSpPr>
          <a:spLocks/>
        </cdr:cNvSpPr>
      </cdr:nvSpPr>
      <cdr:spPr>
        <a:xfrm flipV="1">
          <a:off x="1676400" y="2790825"/>
          <a:ext cx="1038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0.21875</cdr:x>
      <cdr:y>0.4845</cdr:y>
    </cdr:from>
    <cdr:to>
      <cdr:x>0.36425</cdr:x>
      <cdr:y>0.49125</cdr:y>
    </cdr:to>
    <cdr:sp>
      <cdr:nvSpPr>
        <cdr:cNvPr id="7" name="Line 6"/>
        <cdr:cNvSpPr>
          <a:spLocks/>
        </cdr:cNvSpPr>
      </cdr:nvSpPr>
      <cdr:spPr>
        <a:xfrm>
          <a:off x="1647825" y="2505075"/>
          <a:ext cx="1095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7</xdr:col>
      <xdr:colOff>933450</xdr:colOff>
      <xdr:row>26</xdr:row>
      <xdr:rowOff>114300</xdr:rowOff>
    </xdr:to>
    <xdr:graphicFrame>
      <xdr:nvGraphicFramePr>
        <xdr:cNvPr id="1" name="Chart 17"/>
        <xdr:cNvGraphicFramePr/>
      </xdr:nvGraphicFramePr>
      <xdr:xfrm>
        <a:off x="0" y="133350"/>
        <a:ext cx="7534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12</xdr:row>
      <xdr:rowOff>152400</xdr:rowOff>
    </xdr:from>
    <xdr:to>
      <xdr:col>5</xdr:col>
      <xdr:colOff>619125</xdr:colOff>
      <xdr:row>17</xdr:row>
      <xdr:rowOff>38100</xdr:rowOff>
    </xdr:to>
    <xdr:sp>
      <xdr:nvSpPr>
        <xdr:cNvPr id="2" name="Rectangle 18"/>
        <xdr:cNvSpPr>
          <a:spLocks/>
        </xdr:cNvSpPr>
      </xdr:nvSpPr>
      <xdr:spPr>
        <a:xfrm>
          <a:off x="3962400" y="2552700"/>
          <a:ext cx="13716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死亡者数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5,027</a:t>
          </a:r>
          <a:r>
            <a:rPr lang="en-US" cap="none" sz="14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0</xdr:col>
      <xdr:colOff>0</xdr:colOff>
      <xdr:row>13</xdr:row>
      <xdr:rowOff>190500</xdr:rowOff>
    </xdr:from>
    <xdr:to>
      <xdr:col>0</xdr:col>
      <xdr:colOff>0</xdr:colOff>
      <xdr:row>13</xdr:row>
      <xdr:rowOff>190500</xdr:rowOff>
    </xdr:to>
    <xdr:sp>
      <xdr:nvSpPr>
        <xdr:cNvPr id="3" name="AutoShape 19"/>
        <xdr:cNvSpPr>
          <a:spLocks/>
        </xdr:cNvSpPr>
      </xdr:nvSpPr>
      <xdr:spPr>
        <a:xfrm>
          <a:off x="0" y="27908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S49"/>
  <sheetViews>
    <sheetView tabSelected="1" zoomScaleSheetLayoutView="100" zoomScalePageLayoutView="0" workbookViewId="0" topLeftCell="A1">
      <selection activeCell="I15" sqref="I15"/>
    </sheetView>
  </sheetViews>
  <sheetFormatPr defaultColWidth="9.00390625" defaultRowHeight="13.5"/>
  <cols>
    <col min="1" max="8" width="12.375" style="2" customWidth="1"/>
    <col min="9" max="9" width="12.25390625" style="4" customWidth="1"/>
    <col min="10" max="10" width="21.625" style="4" customWidth="1"/>
    <col min="11" max="12" width="12.625" style="4" customWidth="1"/>
    <col min="13" max="43" width="9.00390625" style="4" customWidth="1"/>
    <col min="44" max="16384" width="9.00390625" style="1" customWidth="1"/>
  </cols>
  <sheetData>
    <row r="1" spans="10:19" ht="15.75" customHeight="1">
      <c r="J1" s="11" t="s">
        <v>2</v>
      </c>
      <c r="K1" s="7"/>
      <c r="L1" s="7"/>
      <c r="M1" s="7"/>
      <c r="N1" s="13" t="s">
        <v>13</v>
      </c>
      <c r="P1" s="6">
        <v>5027</v>
      </c>
      <c r="Q1" s="7"/>
      <c r="R1" s="7"/>
      <c r="S1" s="7"/>
    </row>
    <row r="2" spans="10:19" ht="15.75" customHeight="1">
      <c r="J2" s="7" t="s">
        <v>27</v>
      </c>
      <c r="K2" s="7" t="s">
        <v>28</v>
      </c>
      <c r="L2" s="7" t="s">
        <v>29</v>
      </c>
      <c r="M2" s="7"/>
      <c r="N2" s="13" t="s">
        <v>14</v>
      </c>
      <c r="P2" s="6">
        <v>15</v>
      </c>
      <c r="Q2" s="7"/>
      <c r="R2" s="3"/>
      <c r="S2" s="8"/>
    </row>
    <row r="3" spans="10:19" ht="15.75" customHeight="1">
      <c r="J3" s="15" t="s">
        <v>3</v>
      </c>
      <c r="K3" s="18">
        <f>SUM(K4:K15)</f>
        <v>5027</v>
      </c>
      <c r="L3" s="21">
        <f>K3/5027</f>
        <v>1</v>
      </c>
      <c r="M3" s="18"/>
      <c r="N3" s="15" t="s">
        <v>15</v>
      </c>
      <c r="O3" s="13"/>
      <c r="P3" s="6">
        <v>1582</v>
      </c>
      <c r="Q3" s="24"/>
      <c r="R3" s="14"/>
      <c r="S3" s="16"/>
    </row>
    <row r="4" spans="10:19" ht="15.75" customHeight="1">
      <c r="J4" s="15" t="s">
        <v>7</v>
      </c>
      <c r="K4" s="6">
        <v>1582</v>
      </c>
      <c r="L4" s="21">
        <f>K4/K3</f>
        <v>0.3147006166699821</v>
      </c>
      <c r="M4" s="18"/>
      <c r="N4" s="4" t="s">
        <v>16</v>
      </c>
      <c r="P4" s="6">
        <v>68</v>
      </c>
      <c r="Q4" s="25"/>
      <c r="S4" s="16"/>
    </row>
    <row r="5" spans="10:19" ht="15.75" customHeight="1">
      <c r="J5" s="15" t="s">
        <v>8</v>
      </c>
      <c r="K5" s="6">
        <v>848</v>
      </c>
      <c r="L5" s="21">
        <f>K5/K3</f>
        <v>0.16868907897354288</v>
      </c>
      <c r="M5" s="18"/>
      <c r="N5" s="17" t="s">
        <v>17</v>
      </c>
      <c r="P5" s="6">
        <v>36</v>
      </c>
      <c r="Q5" s="25"/>
      <c r="R5" s="14"/>
      <c r="S5" s="16"/>
    </row>
    <row r="6" spans="10:19" ht="15.75" customHeight="1">
      <c r="J6" s="15" t="s">
        <v>10</v>
      </c>
      <c r="K6" s="6">
        <v>469</v>
      </c>
      <c r="L6" s="21">
        <f>K6/K3</f>
        <v>0.09329620051720708</v>
      </c>
      <c r="M6" s="18"/>
      <c r="N6" s="4" t="s">
        <v>30</v>
      </c>
      <c r="P6" s="6">
        <v>848</v>
      </c>
      <c r="Q6" s="18"/>
      <c r="R6" s="18"/>
      <c r="S6" s="18"/>
    </row>
    <row r="7" spans="10:19" ht="15.75" customHeight="1">
      <c r="J7" s="15" t="s">
        <v>9</v>
      </c>
      <c r="K7" s="6">
        <v>478</v>
      </c>
      <c r="L7" s="21">
        <f>K7/K3</f>
        <v>0.09508653272329422</v>
      </c>
      <c r="M7" s="18"/>
      <c r="N7" s="4" t="s">
        <v>18</v>
      </c>
      <c r="P7" s="6">
        <v>478</v>
      </c>
      <c r="Q7" s="18"/>
      <c r="R7" s="18"/>
      <c r="S7" s="18"/>
    </row>
    <row r="8" spans="9:19" ht="15.75" customHeight="1">
      <c r="I8" s="15"/>
      <c r="J8" s="15" t="s">
        <v>31</v>
      </c>
      <c r="K8" s="6">
        <v>160</v>
      </c>
      <c r="L8" s="21">
        <f>K8/K3</f>
        <v>0.031828128108215635</v>
      </c>
      <c r="M8" s="18"/>
      <c r="N8" s="4" t="s">
        <v>19</v>
      </c>
      <c r="P8" s="6">
        <v>469</v>
      </c>
      <c r="Q8" s="18"/>
      <c r="R8" s="18"/>
      <c r="S8" s="18"/>
    </row>
    <row r="9" spans="10:19" ht="15.75" customHeight="1">
      <c r="J9" s="15" t="s">
        <v>5</v>
      </c>
      <c r="K9" s="6">
        <v>162</v>
      </c>
      <c r="L9" s="21">
        <f>K9/K3</f>
        <v>0.03222597970956833</v>
      </c>
      <c r="M9" s="18"/>
      <c r="N9" s="4" t="s">
        <v>12</v>
      </c>
      <c r="P9" s="6">
        <v>49</v>
      </c>
      <c r="Q9" s="18"/>
      <c r="R9" s="18"/>
      <c r="S9" s="18"/>
    </row>
    <row r="10" spans="10:19" ht="15.75" customHeight="1">
      <c r="J10" s="15" t="s">
        <v>11</v>
      </c>
      <c r="K10" s="6">
        <v>121</v>
      </c>
      <c r="L10" s="21">
        <f>K10/K3</f>
        <v>0.024070021881838075</v>
      </c>
      <c r="M10" s="18"/>
      <c r="N10" s="4" t="s">
        <v>20</v>
      </c>
      <c r="P10" s="6">
        <v>8</v>
      </c>
      <c r="Q10" s="18"/>
      <c r="R10" s="18"/>
      <c r="S10" s="18"/>
    </row>
    <row r="11" spans="10:19" ht="15.75" customHeight="1">
      <c r="J11" s="15" t="s">
        <v>0</v>
      </c>
      <c r="K11" s="6">
        <v>105</v>
      </c>
      <c r="L11" s="21">
        <f>K11/K3</f>
        <v>0.020887209071016512</v>
      </c>
      <c r="M11" s="18"/>
      <c r="N11" s="4" t="s">
        <v>21</v>
      </c>
      <c r="P11" s="6">
        <v>13</v>
      </c>
      <c r="Q11" s="9"/>
      <c r="R11" s="9"/>
      <c r="S11" s="9"/>
    </row>
    <row r="12" spans="10:19" ht="15.75" customHeight="1">
      <c r="J12" s="15" t="s">
        <v>1</v>
      </c>
      <c r="K12" s="6">
        <v>56</v>
      </c>
      <c r="L12" s="21">
        <f>K12/K3</f>
        <v>0.011139844837875473</v>
      </c>
      <c r="M12" s="18"/>
      <c r="N12" s="4" t="s">
        <v>1</v>
      </c>
      <c r="P12" s="6">
        <v>56</v>
      </c>
      <c r="S12" s="9"/>
    </row>
    <row r="13" spans="10:19" ht="15.75" customHeight="1">
      <c r="J13" s="15" t="s">
        <v>4</v>
      </c>
      <c r="K13" s="6">
        <v>68</v>
      </c>
      <c r="L13" s="21">
        <f>K13/K3</f>
        <v>0.013526954445991645</v>
      </c>
      <c r="M13" s="18"/>
      <c r="N13" s="4" t="s">
        <v>0</v>
      </c>
      <c r="P13" s="6">
        <v>105</v>
      </c>
      <c r="S13" s="19"/>
    </row>
    <row r="14" spans="10:19" ht="15.75" customHeight="1">
      <c r="J14" s="15" t="s">
        <v>12</v>
      </c>
      <c r="K14" s="6">
        <v>49</v>
      </c>
      <c r="L14" s="21">
        <f>K14/K3</f>
        <v>0.00974736423314104</v>
      </c>
      <c r="M14" s="18"/>
      <c r="N14" s="4" t="s">
        <v>22</v>
      </c>
      <c r="P14" s="6">
        <v>160</v>
      </c>
      <c r="S14" s="9"/>
    </row>
    <row r="15" spans="10:19" ht="15.75" customHeight="1">
      <c r="J15" s="15" t="s">
        <v>6</v>
      </c>
      <c r="K15" s="9">
        <f>P18</f>
        <v>929</v>
      </c>
      <c r="L15" s="21">
        <f>K15/K3</f>
        <v>0.18480206882832703</v>
      </c>
      <c r="N15" s="4" t="s">
        <v>23</v>
      </c>
      <c r="P15" s="6">
        <v>162</v>
      </c>
      <c r="S15" s="19"/>
    </row>
    <row r="16" spans="13:19" ht="15.75" customHeight="1">
      <c r="M16" s="20"/>
      <c r="N16" s="4" t="s">
        <v>24</v>
      </c>
      <c r="P16" s="6">
        <v>121</v>
      </c>
      <c r="Q16" s="20"/>
      <c r="S16" s="20"/>
    </row>
    <row r="17" spans="10:16" ht="15.75" customHeight="1">
      <c r="J17" s="4" t="s">
        <v>27</v>
      </c>
      <c r="K17" s="4" t="s">
        <v>29</v>
      </c>
      <c r="L17" s="4" t="s">
        <v>28</v>
      </c>
      <c r="N17" s="4" t="s">
        <v>25</v>
      </c>
      <c r="P17" s="6">
        <v>857</v>
      </c>
    </row>
    <row r="18" spans="10:16" ht="15.75" customHeight="1">
      <c r="J18" s="4" t="s">
        <v>3</v>
      </c>
      <c r="K18" s="12">
        <f>L18/$L$18*100</f>
        <v>100</v>
      </c>
      <c r="L18" s="4">
        <v>5027</v>
      </c>
      <c r="N18" s="20" t="s">
        <v>26</v>
      </c>
      <c r="P18" s="10">
        <f>SUM(P17+P2+P5+P10+P11)</f>
        <v>929</v>
      </c>
    </row>
    <row r="19" spans="10:15" ht="15.75" customHeight="1">
      <c r="J19" s="4" t="s">
        <v>7</v>
      </c>
      <c r="K19" s="12">
        <f aca="true" t="shared" si="0" ref="K19:K30">L19/$L$18*100</f>
        <v>31.470061666998213</v>
      </c>
      <c r="L19" s="4">
        <v>1582</v>
      </c>
      <c r="M19" s="18"/>
      <c r="N19" s="18"/>
      <c r="O19" s="18"/>
    </row>
    <row r="20" spans="8:12" ht="15.75" customHeight="1">
      <c r="H20" s="5"/>
      <c r="J20" s="4" t="s">
        <v>8</v>
      </c>
      <c r="K20" s="12">
        <f t="shared" si="0"/>
        <v>16.868907897354287</v>
      </c>
      <c r="L20" s="4">
        <v>848</v>
      </c>
    </row>
    <row r="21" spans="8:12" ht="15.75" customHeight="1">
      <c r="H21" s="5"/>
      <c r="J21" s="4" t="s">
        <v>9</v>
      </c>
      <c r="K21" s="12">
        <f t="shared" si="0"/>
        <v>9.508653272329422</v>
      </c>
      <c r="L21" s="4">
        <v>478</v>
      </c>
    </row>
    <row r="22" spans="8:12" ht="15.75" customHeight="1">
      <c r="H22" s="5"/>
      <c r="J22" s="4" t="s">
        <v>32</v>
      </c>
      <c r="K22" s="12">
        <f t="shared" si="0"/>
        <v>9.329620051720708</v>
      </c>
      <c r="L22" s="4">
        <v>469</v>
      </c>
    </row>
    <row r="23" spans="8:12" ht="15.75" customHeight="1">
      <c r="H23" s="5"/>
      <c r="J23" s="4" t="s">
        <v>5</v>
      </c>
      <c r="K23" s="12">
        <f t="shared" si="0"/>
        <v>3.222597970956833</v>
      </c>
      <c r="L23" s="4">
        <v>162</v>
      </c>
    </row>
    <row r="24" spans="10:12" ht="15.75" customHeight="1">
      <c r="J24" s="4" t="s">
        <v>33</v>
      </c>
      <c r="K24" s="12">
        <f t="shared" si="0"/>
        <v>3.1828128108215634</v>
      </c>
      <c r="L24" s="4">
        <v>160</v>
      </c>
    </row>
    <row r="25" spans="10:12" ht="15.75" customHeight="1">
      <c r="J25" s="4" t="s">
        <v>34</v>
      </c>
      <c r="K25" s="12">
        <f>L25/$L$18*100</f>
        <v>2.4070021881838075</v>
      </c>
      <c r="L25" s="4">
        <v>121</v>
      </c>
    </row>
    <row r="26" spans="10:12" ht="15.75" customHeight="1">
      <c r="J26" s="4" t="s">
        <v>0</v>
      </c>
      <c r="K26" s="12">
        <f t="shared" si="0"/>
        <v>2.088720907101651</v>
      </c>
      <c r="L26" s="4">
        <v>105</v>
      </c>
    </row>
    <row r="27" spans="10:12" ht="15.75" customHeight="1">
      <c r="J27" s="4" t="s">
        <v>4</v>
      </c>
      <c r="K27" s="12">
        <f>L27/$L$18*100</f>
        <v>1.3526954445991646</v>
      </c>
      <c r="L27" s="4">
        <v>68</v>
      </c>
    </row>
    <row r="28" spans="10:12" ht="15.75" customHeight="1">
      <c r="J28" s="4" t="s">
        <v>1</v>
      </c>
      <c r="K28" s="12">
        <f>L28/$L$18*100</f>
        <v>1.1139844837875472</v>
      </c>
      <c r="L28" s="4">
        <v>56</v>
      </c>
    </row>
    <row r="29" spans="10:12" ht="15.75" customHeight="1">
      <c r="J29" s="4" t="s">
        <v>12</v>
      </c>
      <c r="K29" s="12">
        <f t="shared" si="0"/>
        <v>0.9747364233141039</v>
      </c>
      <c r="L29" s="4">
        <v>49</v>
      </c>
    </row>
    <row r="30" spans="10:12" ht="14.25">
      <c r="J30" s="4" t="s">
        <v>6</v>
      </c>
      <c r="K30" s="12">
        <f t="shared" si="0"/>
        <v>18.480206882832704</v>
      </c>
      <c r="L30" s="4">
        <v>929</v>
      </c>
    </row>
    <row r="31" ht="14.25">
      <c r="K31" s="22"/>
    </row>
    <row r="37" ht="14.25">
      <c r="K37" s="23"/>
    </row>
    <row r="38" ht="14.25">
      <c r="K38" s="23"/>
    </row>
    <row r="39" ht="14.25">
      <c r="K39" s="23"/>
    </row>
    <row r="40" ht="14.25">
      <c r="K40" s="23"/>
    </row>
    <row r="41" ht="14.25">
      <c r="K41" s="23"/>
    </row>
    <row r="42" ht="14.25">
      <c r="K42" s="23"/>
    </row>
    <row r="43" ht="14.25">
      <c r="K43" s="23"/>
    </row>
    <row r="44" ht="14.25">
      <c r="K44" s="23"/>
    </row>
    <row r="45" ht="14.25">
      <c r="K45" s="23"/>
    </row>
    <row r="46" ht="14.25">
      <c r="K46" s="23"/>
    </row>
    <row r="47" ht="14.25">
      <c r="K47" s="23"/>
    </row>
    <row r="48" ht="14.25">
      <c r="K48" s="23"/>
    </row>
    <row r="49" ht="14.25">
      <c r="K49" s="23"/>
    </row>
  </sheetData>
  <sheetProtection/>
  <mergeCells count="1">
    <mergeCell ref="Q3:Q5"/>
  </mergeCells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2013-03-19T02:25:09Z</cp:lastPrinted>
  <dcterms:created xsi:type="dcterms:W3CDTF">2008-03-11T01:49:15Z</dcterms:created>
  <dcterms:modified xsi:type="dcterms:W3CDTF">2013-07-22T06:00:06Z</dcterms:modified>
  <cp:category/>
  <cp:version/>
  <cp:contentType/>
  <cp:contentStatus/>
</cp:coreProperties>
</file>